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/>
  <xr:revisionPtr revIDLastSave="0" documentId="13_ncr:1_{9781B7BF-E287-4E0A-85AF-D79C7E6462CB}" xr6:coauthVersionLast="34" xr6:coauthVersionMax="34" xr10:uidLastSave="{00000000-0000-0000-0000-000000000000}"/>
  <bookViews>
    <workbookView xWindow="0" yWindow="0" windowWidth="20490" windowHeight="7545" tabRatio="612" xr2:uid="{00000000-000D-0000-FFFF-FFFF00000000}"/>
  </bookViews>
  <sheets>
    <sheet name="Kurzanleitung" sheetId="7" r:id="rId1"/>
    <sheet name="GESAMTBILANZ" sheetId="1" r:id="rId2"/>
    <sheet name="Kauf-Historie" sheetId="5" r:id="rId3"/>
    <sheet name="Portfolio" sheetId="3" r:id="rId4"/>
  </sheets>
  <calcPr calcId="17901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C10" i="1"/>
  <c r="A52" i="5"/>
  <c r="A53" i="5"/>
  <c r="A54" i="5"/>
  <c r="A55" i="5"/>
  <c r="A56" i="5"/>
  <c r="A57" i="5"/>
  <c r="A58" i="5"/>
  <c r="A59" i="5"/>
  <c r="A60" i="5"/>
  <c r="A61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A44" i="5"/>
  <c r="Z44" i="5"/>
  <c r="A44" i="5"/>
  <c r="AA43" i="5"/>
  <c r="Z43" i="5"/>
  <c r="AB43" i="5" s="1"/>
  <c r="A43" i="5"/>
  <c r="AA42" i="5"/>
  <c r="Z42" i="5"/>
  <c r="A42" i="5"/>
  <c r="AA41" i="5"/>
  <c r="Z41" i="5"/>
  <c r="A41" i="5"/>
  <c r="AA40" i="5"/>
  <c r="Z40" i="5"/>
  <c r="A40" i="5"/>
  <c r="AA39" i="5"/>
  <c r="Z39" i="5"/>
  <c r="AB39" i="5" s="1"/>
  <c r="A39" i="5"/>
  <c r="AA38" i="5"/>
  <c r="Z38" i="5"/>
  <c r="A38" i="5"/>
  <c r="AA37" i="5"/>
  <c r="Z37" i="5"/>
  <c r="A37" i="5"/>
  <c r="AA36" i="5"/>
  <c r="Z36" i="5"/>
  <c r="A36" i="5"/>
  <c r="AA35" i="5"/>
  <c r="Z35" i="5"/>
  <c r="A35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A29" i="5"/>
  <c r="Z29" i="5"/>
  <c r="A29" i="5"/>
  <c r="AA28" i="5"/>
  <c r="Z28" i="5"/>
  <c r="AB28" i="5" s="1"/>
  <c r="A28" i="5"/>
  <c r="AA27" i="5"/>
  <c r="Z27" i="5"/>
  <c r="A27" i="5"/>
  <c r="AA26" i="5"/>
  <c r="Z26" i="5"/>
  <c r="AB26" i="5" s="1"/>
  <c r="A26" i="5"/>
  <c r="AA25" i="5"/>
  <c r="Z25" i="5"/>
  <c r="A25" i="5"/>
  <c r="AA24" i="5"/>
  <c r="Z24" i="5"/>
  <c r="AB24" i="5" s="1"/>
  <c r="A24" i="5"/>
  <c r="AA23" i="5"/>
  <c r="Z23" i="5"/>
  <c r="A23" i="5"/>
  <c r="AA22" i="5"/>
  <c r="Z22" i="5"/>
  <c r="AB22" i="5" s="1"/>
  <c r="A22" i="5"/>
  <c r="AA21" i="5"/>
  <c r="Z21" i="5"/>
  <c r="A21" i="5"/>
  <c r="AA20" i="5"/>
  <c r="Z20" i="5"/>
  <c r="A20" i="5"/>
  <c r="A14" i="5"/>
  <c r="A13" i="5"/>
  <c r="A12" i="5"/>
  <c r="A11" i="5"/>
  <c r="A10" i="5"/>
  <c r="A9" i="5"/>
  <c r="A8" i="5"/>
  <c r="A7" i="5"/>
  <c r="A6" i="5"/>
  <c r="A5" i="5"/>
  <c r="E3" i="1"/>
  <c r="E4" i="1"/>
  <c r="E5" i="1"/>
  <c r="E6" i="1"/>
  <c r="E7" i="1"/>
  <c r="E8" i="1"/>
  <c r="E9" i="1"/>
  <c r="E10" i="1"/>
  <c r="E11" i="1"/>
  <c r="E2" i="1"/>
  <c r="F2" i="1" s="1"/>
  <c r="A3" i="1"/>
  <c r="A4" i="1"/>
  <c r="A5" i="1"/>
  <c r="A6" i="1"/>
  <c r="A7" i="1"/>
  <c r="A8" i="1"/>
  <c r="A9" i="1"/>
  <c r="A10" i="1"/>
  <c r="A11" i="1"/>
  <c r="A2" i="1"/>
  <c r="Z13" i="5"/>
  <c r="AA13" i="5"/>
  <c r="AA60" i="5" s="1"/>
  <c r="Z7" i="5"/>
  <c r="AA7" i="5"/>
  <c r="Z8" i="5"/>
  <c r="AA8" i="5"/>
  <c r="Z9" i="5"/>
  <c r="AA9" i="5"/>
  <c r="Z10" i="5"/>
  <c r="AA10" i="5"/>
  <c r="Z11" i="5"/>
  <c r="AA11" i="5"/>
  <c r="Z12" i="5"/>
  <c r="AA12" i="5"/>
  <c r="Z6" i="5"/>
  <c r="AA6" i="5"/>
  <c r="Z14" i="5"/>
  <c r="AA14" i="5"/>
  <c r="AA5" i="5"/>
  <c r="Z5" i="5"/>
  <c r="Z52" i="5" s="1"/>
  <c r="B2" i="1" s="1"/>
  <c r="G22" i="3"/>
  <c r="G21" i="3"/>
  <c r="G23" i="3"/>
  <c r="F23" i="3"/>
  <c r="F22" i="3"/>
  <c r="F19" i="3"/>
  <c r="G19" i="3"/>
  <c r="F20" i="3"/>
  <c r="G20" i="3"/>
  <c r="F21" i="3"/>
  <c r="F24" i="3"/>
  <c r="G24" i="3"/>
  <c r="F25" i="3"/>
  <c r="G25" i="3"/>
  <c r="F26" i="3"/>
  <c r="G26" i="3"/>
  <c r="F27" i="3"/>
  <c r="G27" i="3"/>
  <c r="G18" i="3"/>
  <c r="F18" i="3"/>
  <c r="C28" i="3"/>
  <c r="D26" i="3" s="1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B18" i="3"/>
  <c r="A18" i="3"/>
  <c r="C13" i="3"/>
  <c r="D12" i="3" s="1"/>
  <c r="AA59" i="5" l="1"/>
  <c r="C9" i="1" s="1"/>
  <c r="Z61" i="5"/>
  <c r="B11" i="1" s="1"/>
  <c r="Z55" i="5"/>
  <c r="B5" i="1" s="1"/>
  <c r="G7" i="1"/>
  <c r="AA54" i="5"/>
  <c r="C4" i="1" s="1"/>
  <c r="G8" i="1"/>
  <c r="K7" i="1"/>
  <c r="AA58" i="5"/>
  <c r="C8" i="1" s="1"/>
  <c r="AA57" i="5"/>
  <c r="C7" i="1" s="1"/>
  <c r="AA56" i="5"/>
  <c r="AA55" i="5"/>
  <c r="AA53" i="5"/>
  <c r="C3" i="1" s="1"/>
  <c r="G3" i="1" s="1"/>
  <c r="AA52" i="5"/>
  <c r="C2" i="1" s="1"/>
  <c r="D2" i="1" s="1"/>
  <c r="AB29" i="5"/>
  <c r="AB38" i="5"/>
  <c r="AB42" i="5"/>
  <c r="Z60" i="5"/>
  <c r="Z59" i="5"/>
  <c r="Z58" i="5"/>
  <c r="B8" i="1" s="1"/>
  <c r="J8" i="1" s="1"/>
  <c r="Z57" i="5"/>
  <c r="B7" i="1" s="1"/>
  <c r="Z56" i="5"/>
  <c r="B6" i="1" s="1"/>
  <c r="H6" i="1" s="1"/>
  <c r="I6" i="1" s="1"/>
  <c r="Z54" i="5"/>
  <c r="Z53" i="5"/>
  <c r="B3" i="1" s="1"/>
  <c r="K3" i="1" s="1"/>
  <c r="AB21" i="5"/>
  <c r="AB25" i="5"/>
  <c r="AB37" i="5"/>
  <c r="AB41" i="5"/>
  <c r="AA30" i="5"/>
  <c r="AB23" i="5"/>
  <c r="AB27" i="5"/>
  <c r="AB36" i="5"/>
  <c r="AB40" i="5"/>
  <c r="AB44" i="5"/>
  <c r="AA61" i="5"/>
  <c r="AA45" i="5"/>
  <c r="Z45" i="5"/>
  <c r="Z30" i="5"/>
  <c r="AB35" i="5"/>
  <c r="AB20" i="5"/>
  <c r="AB14" i="5"/>
  <c r="AB8" i="5"/>
  <c r="H11" i="1"/>
  <c r="I11" i="1" s="1"/>
  <c r="AB13" i="5"/>
  <c r="H2" i="1"/>
  <c r="I2" i="1" s="1"/>
  <c r="D3" i="1"/>
  <c r="J7" i="1"/>
  <c r="AB9" i="5"/>
  <c r="H7" i="1"/>
  <c r="I7" i="1" s="1"/>
  <c r="AB7" i="5"/>
  <c r="D7" i="1"/>
  <c r="J6" i="1"/>
  <c r="AB12" i="5"/>
  <c r="G10" i="1"/>
  <c r="G9" i="1"/>
  <c r="G4" i="1"/>
  <c r="K6" i="1"/>
  <c r="AB11" i="5"/>
  <c r="AB10" i="5"/>
  <c r="AA15" i="5"/>
  <c r="AB6" i="5"/>
  <c r="AB5" i="5"/>
  <c r="Z15" i="5"/>
  <c r="D24" i="3"/>
  <c r="D27" i="3"/>
  <c r="E27" i="3" s="1"/>
  <c r="D25" i="3"/>
  <c r="D11" i="3"/>
  <c r="E26" i="3" s="1"/>
  <c r="D10" i="3"/>
  <c r="D9" i="3"/>
  <c r="D8" i="3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B15" i="5"/>
  <c r="G2" i="1" l="1"/>
  <c r="D8" i="1"/>
  <c r="AB61" i="5"/>
  <c r="C11" i="1"/>
  <c r="AB59" i="5"/>
  <c r="B9" i="1"/>
  <c r="AA62" i="5"/>
  <c r="C6" i="1"/>
  <c r="H8" i="1"/>
  <c r="I8" i="1" s="1"/>
  <c r="H3" i="1"/>
  <c r="I3" i="1" s="1"/>
  <c r="AB60" i="5"/>
  <c r="B10" i="1"/>
  <c r="AB55" i="5"/>
  <c r="C5" i="1"/>
  <c r="G5" i="1" s="1"/>
  <c r="J3" i="1"/>
  <c r="AB54" i="5"/>
  <c r="B4" i="1"/>
  <c r="K8" i="1"/>
  <c r="AB30" i="5"/>
  <c r="AB45" i="5"/>
  <c r="AB56" i="5"/>
  <c r="AB52" i="5"/>
  <c r="AB57" i="5"/>
  <c r="AB53" i="5"/>
  <c r="AB58" i="5"/>
  <c r="Z62" i="5"/>
  <c r="J11" i="1"/>
  <c r="K11" i="1"/>
  <c r="D5" i="1"/>
  <c r="H5" i="1"/>
  <c r="I5" i="1" s="1"/>
  <c r="J5" i="1"/>
  <c r="K5" i="1"/>
  <c r="D9" i="1"/>
  <c r="AB15" i="5"/>
  <c r="E24" i="3"/>
  <c r="E25" i="3"/>
  <c r="D7" i="3"/>
  <c r="D3" i="3"/>
  <c r="AA19" i="1"/>
  <c r="AB19" i="1"/>
  <c r="AB62" i="5" l="1"/>
  <c r="K10" i="1"/>
  <c r="H10" i="1"/>
  <c r="I10" i="1" s="1"/>
  <c r="J10" i="1"/>
  <c r="G11" i="1"/>
  <c r="D11" i="1"/>
  <c r="K4" i="1"/>
  <c r="H4" i="1"/>
  <c r="I4" i="1" s="1"/>
  <c r="J4" i="1"/>
  <c r="D4" i="1"/>
  <c r="D6" i="1"/>
  <c r="G6" i="1"/>
  <c r="C12" i="1"/>
  <c r="D10" i="1"/>
  <c r="J9" i="1"/>
  <c r="H9" i="1"/>
  <c r="I9" i="1" s="1"/>
  <c r="K9" i="1"/>
  <c r="D6" i="3"/>
  <c r="D4" i="3"/>
  <c r="D21" i="3"/>
  <c r="D5" i="3"/>
  <c r="B12" i="1"/>
  <c r="E12" i="1"/>
  <c r="D18" i="3"/>
  <c r="D22" i="3"/>
  <c r="E22" i="3" s="1"/>
  <c r="D19" i="3"/>
  <c r="D23" i="3"/>
  <c r="E23" i="3" s="1"/>
  <c r="D20" i="3"/>
  <c r="K2" i="1" l="1"/>
  <c r="J2" i="1"/>
  <c r="E21" i="3"/>
  <c r="G29" i="3"/>
  <c r="F29" i="3"/>
  <c r="E19" i="3"/>
  <c r="E20" i="3"/>
  <c r="E18" i="3"/>
  <c r="F14" i="3"/>
  <c r="D13" i="3"/>
  <c r="G14" i="3"/>
  <c r="H12" i="1"/>
  <c r="D12" i="1"/>
  <c r="G12" i="1"/>
  <c r="F12" i="1"/>
  <c r="D28" i="3"/>
  <c r="I12" i="1" l="1"/>
  <c r="K12" i="1"/>
  <c r="J12" i="1"/>
</calcChain>
</file>

<file path=xl/sharedStrings.xml><?xml version="1.0" encoding="utf-8"?>
<sst xmlns="http://schemas.openxmlformats.org/spreadsheetml/2006/main" count="183" uniqueCount="59">
  <si>
    <t>ETF</t>
  </si>
  <si>
    <t>Kaufpreis</t>
  </si>
  <si>
    <t>Kaufwert</t>
  </si>
  <si>
    <t>Gebühren für Kauf</t>
  </si>
  <si>
    <t>Aktueller Wert</t>
  </si>
  <si>
    <t>Wert nach Verkauf</t>
  </si>
  <si>
    <t>Rendite VOR Gebühren</t>
  </si>
  <si>
    <t>Rendite NACH Gebühren (ohne Verkauf)</t>
  </si>
  <si>
    <t>Rendite NACH Gebühren (mit Verkauf)</t>
  </si>
  <si>
    <t>Rendite nach Gebühren &amp; Steuern</t>
  </si>
  <si>
    <t>Gesamt</t>
  </si>
  <si>
    <t>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</si>
  <si>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</si>
  <si>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</si>
  <si>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</si>
  <si>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</si>
  <si>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</si>
  <si>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</si>
  <si>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</si>
  <si>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</si>
  <si>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</si>
  <si>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</si>
  <si>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</si>
  <si>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</si>
  <si>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Art des Betrags</t>
  </si>
  <si>
    <t>KP</t>
  </si>
  <si>
    <t>KW</t>
  </si>
  <si>
    <t>WKN</t>
  </si>
  <si>
    <t>Investieren pro Monat</t>
  </si>
  <si>
    <t>Gewichtung</t>
  </si>
  <si>
    <t>Zu erwartende Rendite pro Jahr</t>
  </si>
  <si>
    <t>TER</t>
  </si>
  <si>
    <t>Durchschnittliche Rendite/TER pro Jahr</t>
  </si>
  <si>
    <t>Aktuelles Portfolio (IST)</t>
  </si>
  <si>
    <t>Durchschnittliche Rendite pro Jahr</t>
  </si>
  <si>
    <t>Summe</t>
  </si>
  <si>
    <t>Gebühren</t>
  </si>
  <si>
    <t>Abweichung zu SOLL</t>
  </si>
  <si>
    <t>Portfolio-Vorschlag (SOLL)</t>
  </si>
  <si>
    <t>Bilanz NACH Gebühren (ohne Verkauf)</t>
  </si>
  <si>
    <t>Gesamt (Total Return)</t>
  </si>
  <si>
    <r>
      <t xml:space="preserve">2018                     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KW = Kaufwert</t>
    </r>
  </si>
  <si>
    <t>Aktueller Wert in Euro</t>
  </si>
  <si>
    <r>
      <t>Kauf-Historie</t>
    </r>
    <r>
      <rPr>
        <sz val="11"/>
        <color theme="1"/>
        <rFont val="Calibri"/>
        <family val="2"/>
        <scheme val="minor"/>
      </rPr>
      <t xml:space="preserve">                                                    KP = Kaufpreis</t>
    </r>
  </si>
  <si>
    <t>Index bzw. ETF/ETC</t>
  </si>
  <si>
    <t>Wenn gewünscht kann auch die erwartete Rendite pro ETF und die TER mit angegeben werden.</t>
  </si>
  <si>
    <t>Tab "Portfolio" wählen und unter "Portfolio-Vorschlag (SOLL)" die Spalten "Index bzw. ETF/ETC", "WKN", "Investieren pro Monat" füllen.</t>
  </si>
  <si>
    <t>Regelmäßige Aufgabe (monatlich, jährlich -&gt; wie gewünscht)</t>
  </si>
  <si>
    <t>Eintragen der Spalte "Aktueller Wert in Euro" unter "Aktuelles Portfolio (IST)" für jeden ETF.</t>
  </si>
  <si>
    <t>Summe aller Jahre</t>
  </si>
  <si>
    <t>Wenn neues Jahr nach 2020 benötigt wird: Blattschutz aufheben -&gt; Tabelle zu 2020 kopieren und unterhalb einfügen -&gt; Alte Werte löschen -&gt; Bei "Summe aller Jahre" Summenformeln aktualisieren -&gt; Blatt schützen</t>
  </si>
  <si>
    <t>1. Tab "Portfolio"</t>
  </si>
  <si>
    <t>2. Tab "Kauf-Historie"</t>
  </si>
  <si>
    <t>3. Tab "GESAMTBILANZ"</t>
  </si>
  <si>
    <t>Hier muss selber nichts eingetragen werden.</t>
  </si>
  <si>
    <t>Dieser Tab ist da, um die Übersicht über die Rendite und die Gebühren zu erhalten!</t>
  </si>
  <si>
    <t>Kaufpreis = Wie viel wird für den Kauf eines ETFs von meinem Girokonto abgebucht?</t>
  </si>
  <si>
    <t>Kaufwert = Mit wie viel Geld wird der ETF gekauft?</t>
  </si>
  <si>
    <t>Tab "Kauf-Historie" wählen und monatlich den Kaufpreis und den Kaufwert eintragen. Wenn nicht gekauft wird in einem Monat kann Zelle leer gelassen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</si>
</sst>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3" borderId="19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0" fillId="3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0" fontId="0" fillId="3" borderId="19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64" fontId="0" fillId="3" borderId="22" xfId="0" applyNumberFormat="1" applyFill="1" applyBorder="1" applyProtection="1">
      <protection locked="0"/>
    </xf>
    <xf numFmtId="10" fontId="0" fillId="3" borderId="22" xfId="0" applyNumberFormat="1" applyFill="1" applyBorder="1" applyProtection="1">
      <protection locked="0"/>
    </xf>
    <xf numFmtId="164" fontId="10" fillId="3" borderId="0" xfId="0" applyNumberFormat="1" applyFont="1" applyFill="1" applyProtection="1">
      <protection locked="0"/>
    </xf>
    <xf numFmtId="0" fontId="7" fillId="0" borderId="0" xfId="0" applyFont="1" applyProtection="1"/>
    <xf numFmtId="0" fontId="6" fillId="0" borderId="0" xfId="0" applyFont="1" applyProtection="1"/>
    <xf numFmtId="0" fontId="0" fillId="0" borderId="0" xfId="0" applyProtection="1"/>
    <xf numFmtId="10" fontId="0" fillId="0" borderId="0" xfId="0" applyNumberFormat="1" applyProtection="1"/>
    <xf numFmtId="0" fontId="0" fillId="0" borderId="9" xfId="0" applyBorder="1" applyAlignment="1" applyProtection="1">
      <alignment horizontal="center" vertical="center"/>
    </xf>
    <xf numFmtId="10" fontId="0" fillId="2" borderId="9" xfId="0" applyNumberFormat="1" applyFill="1" applyBorder="1" applyAlignment="1" applyProtection="1">
      <alignment horizontal="center" vertical="center"/>
    </xf>
    <xf numFmtId="10" fontId="0" fillId="0" borderId="9" xfId="0" applyNumberFormat="1" applyBorder="1" applyAlignment="1" applyProtection="1">
      <alignment horizontal="center" vertical="center"/>
    </xf>
    <xf numFmtId="10" fontId="0" fillId="2" borderId="0" xfId="0" applyNumberFormat="1" applyFill="1" applyProtection="1"/>
    <xf numFmtId="0" fontId="0" fillId="0" borderId="23" xfId="0" applyBorder="1" applyProtection="1"/>
    <xf numFmtId="0" fontId="0" fillId="0" borderId="24" xfId="0" applyBorder="1" applyProtection="1"/>
    <xf numFmtId="164" fontId="0" fillId="0" borderId="24" xfId="0" applyNumberFormat="1" applyBorder="1" applyProtection="1"/>
    <xf numFmtId="10" fontId="0" fillId="0" borderId="24" xfId="0" applyNumberFormat="1" applyBorder="1" applyProtection="1"/>
    <xf numFmtId="10" fontId="0" fillId="2" borderId="24" xfId="0" applyNumberFormat="1" applyFill="1" applyBorder="1" applyProtection="1"/>
    <xf numFmtId="0" fontId="0" fillId="0" borderId="19" xfId="0" applyBorder="1" applyProtection="1"/>
    <xf numFmtId="10" fontId="6" fillId="0" borderId="0" xfId="0" applyNumberFormat="1" applyFont="1" applyProtection="1"/>
    <xf numFmtId="0" fontId="0" fillId="0" borderId="32" xfId="0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0" fontId="5" fillId="0" borderId="9" xfId="0" applyNumberFormat="1" applyFont="1" applyBorder="1" applyAlignment="1" applyProtection="1">
      <alignment horizontal="center" vertical="center"/>
    </xf>
    <xf numFmtId="49" fontId="0" fillId="0" borderId="33" xfId="0" applyNumberFormat="1" applyBorder="1" applyProtection="1"/>
    <xf numFmtId="49" fontId="0" fillId="0" borderId="0" xfId="0" applyNumberFormat="1" applyBorder="1" applyProtection="1"/>
    <xf numFmtId="49" fontId="0" fillId="0" borderId="19" xfId="0" applyNumberFormat="1" applyBorder="1" applyProtection="1"/>
    <xf numFmtId="49" fontId="0" fillId="0" borderId="0" xfId="0" applyNumberFormat="1" applyProtection="1"/>
    <xf numFmtId="164" fontId="6" fillId="0" borderId="24" xfId="0" applyNumberFormat="1" applyFont="1" applyBorder="1" applyProtection="1"/>
    <xf numFmtId="0" fontId="9" fillId="0" borderId="0" xfId="0" applyFont="1" applyProtection="1"/>
    <xf numFmtId="164" fontId="0" fillId="0" borderId="0" xfId="0" applyNumberFormat="1" applyProtection="1"/>
    <xf numFmtId="0" fontId="8" fillId="0" borderId="0" xfId="0" applyFont="1" applyAlignment="1" applyProtection="1">
      <alignment horizontal="left" vertical="top"/>
    </xf>
    <xf numFmtId="0" fontId="0" fillId="0" borderId="1" xfId="0" applyBorder="1" applyProtection="1"/>
    <xf numFmtId="10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0" fontId="5" fillId="0" borderId="1" xfId="0" applyNumberFormat="1" applyFont="1" applyBorder="1" applyAlignment="1" applyProtection="1">
      <alignment horizont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0" borderId="3" xfId="0" applyNumberFormat="1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</xf>
    <xf numFmtId="10" fontId="5" fillId="0" borderId="28" xfId="0" applyNumberFormat="1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164" fontId="0" fillId="0" borderId="25" xfId="0" applyNumberFormat="1" applyBorder="1" applyAlignment="1" applyProtection="1">
      <alignment horizontal="center" vertical="center"/>
    </xf>
    <xf numFmtId="164" fontId="7" fillId="0" borderId="25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0" fontId="0" fillId="0" borderId="27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164" fontId="5" fillId="0" borderId="34" xfId="0" applyNumberFormat="1" applyFont="1" applyBorder="1" applyAlignment="1" applyProtection="1">
      <alignment horizontal="center" vertical="center"/>
    </xf>
    <xf numFmtId="164" fontId="5" fillId="0" borderId="3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36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164" fontId="0" fillId="3" borderId="3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0" fontId="7" fillId="0" borderId="0" xfId="0" applyNumberFormat="1" applyFont="1" applyBorder="1" applyAlignment="1" applyProtection="1">
      <alignment horizontal="center" vertical="center"/>
    </xf>
    <xf numFmtId="0" fontId="0" fillId="0" borderId="22" xfId="0" applyBorder="1" applyProtection="1"/>
    <xf numFmtId="164" fontId="0" fillId="0" borderId="22" xfId="0" applyNumberFormat="1" applyBorder="1" applyProtection="1"/>
    <xf numFmtId="10" fontId="0" fillId="0" borderId="22" xfId="0" applyNumberFormat="1" applyBorder="1" applyProtection="1"/>
    <xf numFmtId="0" fontId="0" fillId="0" borderId="31" xfId="0" applyBorder="1" applyProtection="1"/>
    <xf numFmtId="0" fontId="0" fillId="0" borderId="37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0" fontId="6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0" fillId="0" borderId="6" xfId="0" applyNumberFormat="1" applyBorder="1" applyAlignment="1" applyProtection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0" fontId="0" fillId="0" borderId="6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0" fontId="0" fillId="0" borderId="12" xfId="0" applyNumberFormat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 applyProtection="1">
      <alignment horizontal="center" vertical="center"/>
    </xf>
    <xf numFmtId="10" fontId="0" fillId="0" borderId="15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10" fontId="0" fillId="0" borderId="29" xfId="0" applyNumberFormat="1" applyBorder="1" applyAlignment="1" applyProtection="1">
      <alignment horizontal="center" vertical="center"/>
    </xf>
    <xf numFmtId="10" fontId="0" fillId="0" borderId="17" xfId="0" applyNumberForma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</xf>
    <xf numFmtId="164" fontId="0" fillId="0" borderId="19" xfId="0" applyNumberFormat="1" applyBorder="1" applyAlignment="1" applyProtection="1">
      <alignment horizontal="center" vertical="center"/>
    </xf>
    <xf numFmtId="10" fontId="0" fillId="0" borderId="19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0" fontId="6" fillId="0" borderId="19" xfId="0" applyNumberFormat="1" applyFont="1" applyBorder="1" applyAlignment="1" applyProtection="1">
      <alignment horizontal="center" vertical="center"/>
    </xf>
    <xf numFmtId="10" fontId="8" fillId="0" borderId="19" xfId="0" applyNumberFormat="1" applyFont="1" applyBorder="1" applyAlignment="1" applyProtection="1">
      <alignment horizontal="center" vertical="center"/>
    </xf>
    <xf numFmtId="164" fontId="8" fillId="0" borderId="19" xfId="0" applyNumberFormat="1" applyFont="1" applyBorder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/>
    </xf>
    <xf numFmtId="14" fontId="0" fillId="0" borderId="0" xfId="0" applyNumberFormat="1" applyProtection="1"/>
    <xf numFmtId="2" fontId="3" fillId="0" borderId="0" xfId="0" applyNumberFormat="1" applyFont="1" applyProtection="1"/>
    <xf numFmtId="0" fontId="0" fillId="0" borderId="0" xfId="0" applyFill="1" applyProtection="1"/>
    <xf numFmtId="164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2" fillId="0" borderId="0" xfId="0" applyFont="1" applyProtection="1"/>
    <xf numFmtId="0" fontId="12" fillId="0" borderId="0" xfId="0" applyFont="1" applyProtection="1"/>
    <xf numFmtId="0" fontId="2" fillId="0" borderId="0" xfId="0" applyFont="1" applyAlignment="1" applyProtection="1">
      <alignment wrapText="1"/>
    </xf>
  </cellXfs>
  <cellStyles count="1">
    <cellStyle name="Standard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3722-AB9F-4D3F-A372-120EDE1DAD6A}">
  <dimension ref="A1:A16"/>
  <sheetViews>
    <sheetView tabSelected="1" workbookViewId="0">
      <selection activeCell="B1" sqref="B1"/>
    </sheetView>
  </sheetViews>
  <sheetFormatPr baseColWidth="10" defaultRowHeight="15" x14ac:dyDescent="0.25"/>
  <cols>
    <col min="1" max="1" width="122.42578125" style="14" customWidth="1"/>
    <col min="2" max="16384" width="11.42578125" style="14"/>
  </cols>
  <sheetData>
    <row r="1" spans="1:1" ht="21" x14ac:dyDescent="0.35">
      <c r="A1" s="126" t="s">
        <v>51</v>
      </c>
    </row>
    <row r="2" spans="1:1" x14ac:dyDescent="0.25">
      <c r="A2" s="127" t="s">
        <v>46</v>
      </c>
    </row>
    <row r="3" spans="1:1" x14ac:dyDescent="0.25">
      <c r="A3" s="127" t="s">
        <v>45</v>
      </c>
    </row>
    <row r="5" spans="1:1" x14ac:dyDescent="0.25">
      <c r="A5" s="128" t="s">
        <v>47</v>
      </c>
    </row>
    <row r="6" spans="1:1" x14ac:dyDescent="0.25">
      <c r="A6" s="127" t="s">
        <v>48</v>
      </c>
    </row>
    <row r="8" spans="1:1" ht="21" x14ac:dyDescent="0.35">
      <c r="A8" s="126" t="s">
        <v>52</v>
      </c>
    </row>
    <row r="9" spans="1:1" ht="30" x14ac:dyDescent="0.25">
      <c r="A9" s="129" t="s">
        <v>58</v>
      </c>
    </row>
    <row r="10" spans="1:1" ht="30" x14ac:dyDescent="0.25">
      <c r="A10" s="129" t="s">
        <v>50</v>
      </c>
    </row>
    <row r="11" spans="1:1" x14ac:dyDescent="0.25">
      <c r="A11" s="127" t="s">
        <v>56</v>
      </c>
    </row>
    <row r="12" spans="1:1" x14ac:dyDescent="0.25">
      <c r="A12" s="127" t="s">
        <v>57</v>
      </c>
    </row>
    <row r="13" spans="1:1" x14ac:dyDescent="0.25">
      <c r="A13" s="127"/>
    </row>
    <row r="14" spans="1:1" ht="21" x14ac:dyDescent="0.35">
      <c r="A14" s="126" t="s">
        <v>53</v>
      </c>
    </row>
    <row r="15" spans="1:1" x14ac:dyDescent="0.25">
      <c r="A15" s="127" t="s">
        <v>54</v>
      </c>
    </row>
    <row r="16" spans="1:1" x14ac:dyDescent="0.25">
      <c r="A16" s="12" t="s">
        <v>55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zoomScale="90" zoomScaleNormal="90" workbookViewId="0">
      <selection activeCell="H12" sqref="H12"/>
    </sheetView>
  </sheetViews>
  <sheetFormatPr baseColWidth="10" defaultRowHeight="15" x14ac:dyDescent="0.25"/>
  <cols>
    <col min="1" max="1" width="41.42578125" style="14" customWidth="1"/>
    <col min="2" max="3" width="10.5703125" style="14" customWidth="1"/>
    <col min="4" max="4" width="10" style="15" bestFit="1" customWidth="1"/>
    <col min="5" max="5" width="10.85546875" style="14" customWidth="1"/>
    <col min="6" max="6" width="12.42578125" style="14" customWidth="1"/>
    <col min="7" max="7" width="12.5703125" style="14" customWidth="1"/>
    <col min="8" max="8" width="22.85546875" style="14" bestFit="1" customWidth="1"/>
    <col min="9" max="9" width="21.5703125" style="14" customWidth="1"/>
    <col min="10" max="10" width="22.42578125" style="14" customWidth="1"/>
    <col min="11" max="11" width="19.28515625" style="14" customWidth="1"/>
    <col min="12" max="16384" width="11.42578125" style="14"/>
  </cols>
  <sheetData>
    <row r="1" spans="1:12" ht="45" x14ac:dyDescent="0.25">
      <c r="A1" s="86" t="s">
        <v>0</v>
      </c>
      <c r="B1" s="87" t="s">
        <v>1</v>
      </c>
      <c r="C1" s="87" t="s">
        <v>2</v>
      </c>
      <c r="D1" s="88" t="s">
        <v>3</v>
      </c>
      <c r="E1" s="87" t="s">
        <v>4</v>
      </c>
      <c r="F1" s="89" t="s">
        <v>5</v>
      </c>
      <c r="G1" s="87" t="s">
        <v>6</v>
      </c>
      <c r="H1" s="87" t="s">
        <v>7</v>
      </c>
      <c r="I1" s="87" t="s">
        <v>39</v>
      </c>
      <c r="J1" s="87" t="s">
        <v>8</v>
      </c>
      <c r="K1" s="90" t="s">
        <v>9</v>
      </c>
      <c r="L1" s="91"/>
    </row>
    <row r="2" spans="1:12" x14ac:dyDescent="0.25">
      <c r="A2" s="59">
        <f>Portfolio!A3</f>
        <v>0</v>
      </c>
      <c r="B2" s="92">
        <f>'Kauf-Historie'!Z52</f>
        <v>0</v>
      </c>
      <c r="C2" s="92">
        <f>'Kauf-Historie'!AA52</f>
        <v>0</v>
      </c>
      <c r="D2" s="93" t="e">
        <f>(B2-C2)/B2</f>
        <v>#DIV/0!</v>
      </c>
      <c r="E2" s="92">
        <f>Portfolio!C18</f>
        <v>0</v>
      </c>
      <c r="F2" s="94">
        <f>IF(E2=0,0,E2-((IF((4.9+0.0025*E2)&lt;59.9,IF((4.9+0.0025*E2)&lt;9.9,9.9,4.9+0.0025*E2),59.9))+IF((0.000015*E2)&lt;1.5,1.5,0.000015*E2)))</f>
        <v>0</v>
      </c>
      <c r="G2" s="95" t="e">
        <f>(E2-C2)/C2</f>
        <v>#DIV/0!</v>
      </c>
      <c r="H2" s="95" t="e">
        <f>(E2-B2)/B2</f>
        <v>#DIV/0!</v>
      </c>
      <c r="I2" s="92" t="e">
        <f>H2*B2</f>
        <v>#DIV/0!</v>
      </c>
      <c r="J2" s="95" t="e">
        <f>(F2-B2)/B2</f>
        <v>#DIV/0!</v>
      </c>
      <c r="K2" s="18" t="e">
        <f>(IF((F2-B2)&gt;801,F2*0.74,F2)-B2)/B2</f>
        <v>#DIV/0!</v>
      </c>
    </row>
    <row r="3" spans="1:12" x14ac:dyDescent="0.25">
      <c r="A3" s="62">
        <f>Portfolio!A4</f>
        <v>0</v>
      </c>
      <c r="B3" s="96">
        <f>'Kauf-Historie'!Z53</f>
        <v>0</v>
      </c>
      <c r="C3" s="96">
        <f>'Kauf-Historie'!AA53</f>
        <v>0</v>
      </c>
      <c r="D3" s="93" t="e">
        <f t="shared" ref="D3:D11" si="0">(B3-C3)/B3</f>
        <v>#DIV/0!</v>
      </c>
      <c r="E3" s="96">
        <f>Portfolio!C19</f>
        <v>0</v>
      </c>
      <c r="F3" s="97">
        <f t="shared" ref="F3:F11" si="1">IF(E3=0,0,E3-((IF((4.9+0.0025*E3)&lt;59.9,IF((4.9+0.0025*E3)&lt;9.9,9.9,4.9+0.0025*E3),59.9))+IF((0.000015*E3)&lt;1.5,1.5,0.000015*E3)))</f>
        <v>0</v>
      </c>
      <c r="G3" s="93" t="e">
        <f t="shared" ref="G3:G11" si="2">(E3-C3)/C3</f>
        <v>#DIV/0!</v>
      </c>
      <c r="H3" s="93" t="e">
        <f t="shared" ref="H3:H11" si="3">(E3-B3)/B3</f>
        <v>#DIV/0!</v>
      </c>
      <c r="I3" s="96" t="e">
        <f t="shared" ref="I3:I11" si="4">H3*B3</f>
        <v>#DIV/0!</v>
      </c>
      <c r="J3" s="93" t="e">
        <f t="shared" ref="J3:J11" si="5">(F3-B3)/B3</f>
        <v>#DIV/0!</v>
      </c>
      <c r="K3" s="98" t="e">
        <f t="shared" ref="K3:K11" si="6">(IF((F3-B3)&gt;801,F3*0.74,F3)-B3)/B3</f>
        <v>#DIV/0!</v>
      </c>
    </row>
    <row r="4" spans="1:12" x14ac:dyDescent="0.25">
      <c r="A4" s="62">
        <f>Portfolio!A5</f>
        <v>0</v>
      </c>
      <c r="B4" s="99">
        <f>'Kauf-Historie'!Z54</f>
        <v>0</v>
      </c>
      <c r="C4" s="99">
        <f>'Kauf-Historie'!AA54</f>
        <v>0</v>
      </c>
      <c r="D4" s="93" t="e">
        <f t="shared" si="0"/>
        <v>#DIV/0!</v>
      </c>
      <c r="E4" s="100">
        <f>Portfolio!C20</f>
        <v>0</v>
      </c>
      <c r="F4" s="97">
        <f t="shared" si="1"/>
        <v>0</v>
      </c>
      <c r="G4" s="95" t="e">
        <f t="shared" si="2"/>
        <v>#DIV/0!</v>
      </c>
      <c r="H4" s="95" t="e">
        <f t="shared" si="3"/>
        <v>#DIV/0!</v>
      </c>
      <c r="I4" s="92" t="e">
        <f t="shared" si="4"/>
        <v>#DIV/0!</v>
      </c>
      <c r="J4" s="95" t="e">
        <f t="shared" si="5"/>
        <v>#DIV/0!</v>
      </c>
      <c r="K4" s="18" t="e">
        <f t="shared" si="6"/>
        <v>#DIV/0!</v>
      </c>
    </row>
    <row r="5" spans="1:12" x14ac:dyDescent="0.25">
      <c r="A5" s="62">
        <f>Portfolio!A6</f>
        <v>0</v>
      </c>
      <c r="B5" s="99">
        <f>'Kauf-Historie'!Z55</f>
        <v>0</v>
      </c>
      <c r="C5" s="99">
        <f>'Kauf-Historie'!AA55</f>
        <v>0</v>
      </c>
      <c r="D5" s="93" t="e">
        <f t="shared" si="0"/>
        <v>#DIV/0!</v>
      </c>
      <c r="E5" s="96">
        <f>Portfolio!C21</f>
        <v>0</v>
      </c>
      <c r="F5" s="97">
        <f t="shared" si="1"/>
        <v>0</v>
      </c>
      <c r="G5" s="95" t="e">
        <f t="shared" si="2"/>
        <v>#DIV/0!</v>
      </c>
      <c r="H5" s="95" t="e">
        <f t="shared" si="3"/>
        <v>#DIV/0!</v>
      </c>
      <c r="I5" s="92" t="e">
        <f t="shared" si="4"/>
        <v>#DIV/0!</v>
      </c>
      <c r="J5" s="95" t="e">
        <f t="shared" si="5"/>
        <v>#DIV/0!</v>
      </c>
      <c r="K5" s="18" t="e">
        <f t="shared" si="6"/>
        <v>#DIV/0!</v>
      </c>
    </row>
    <row r="6" spans="1:12" x14ac:dyDescent="0.25">
      <c r="A6" s="62">
        <f>Portfolio!A7</f>
        <v>0</v>
      </c>
      <c r="B6" s="99">
        <f>'Kauf-Historie'!Z56</f>
        <v>0</v>
      </c>
      <c r="C6" s="99">
        <f>'Kauf-Historie'!AA56</f>
        <v>0</v>
      </c>
      <c r="D6" s="93" t="e">
        <f t="shared" si="0"/>
        <v>#DIV/0!</v>
      </c>
      <c r="E6" s="96">
        <f>Portfolio!C22</f>
        <v>0</v>
      </c>
      <c r="F6" s="97">
        <f t="shared" si="1"/>
        <v>0</v>
      </c>
      <c r="G6" s="95" t="e">
        <f t="shared" si="2"/>
        <v>#DIV/0!</v>
      </c>
      <c r="H6" s="95" t="e">
        <f t="shared" si="3"/>
        <v>#DIV/0!</v>
      </c>
      <c r="I6" s="92" t="e">
        <f t="shared" si="4"/>
        <v>#DIV/0!</v>
      </c>
      <c r="J6" s="95" t="e">
        <f t="shared" si="5"/>
        <v>#DIV/0!</v>
      </c>
      <c r="K6" s="18" t="e">
        <f t="shared" si="6"/>
        <v>#DIV/0!</v>
      </c>
    </row>
    <row r="7" spans="1:12" x14ac:dyDescent="0.25">
      <c r="A7" s="62">
        <f>Portfolio!A8</f>
        <v>0</v>
      </c>
      <c r="B7" s="99">
        <f>'Kauf-Historie'!Z57</f>
        <v>0</v>
      </c>
      <c r="C7" s="99">
        <f>'Kauf-Historie'!AA57</f>
        <v>0</v>
      </c>
      <c r="D7" s="93" t="e">
        <f t="shared" si="0"/>
        <v>#DIV/0!</v>
      </c>
      <c r="E7" s="96">
        <f>Portfolio!C23</f>
        <v>0</v>
      </c>
      <c r="F7" s="97">
        <f t="shared" si="1"/>
        <v>0</v>
      </c>
      <c r="G7" s="95" t="e">
        <f t="shared" si="2"/>
        <v>#DIV/0!</v>
      </c>
      <c r="H7" s="95" t="e">
        <f t="shared" si="3"/>
        <v>#DIV/0!</v>
      </c>
      <c r="I7" s="92" t="e">
        <f t="shared" si="4"/>
        <v>#DIV/0!</v>
      </c>
      <c r="J7" s="95" t="e">
        <f t="shared" si="5"/>
        <v>#DIV/0!</v>
      </c>
      <c r="K7" s="18" t="e">
        <f t="shared" si="6"/>
        <v>#DIV/0!</v>
      </c>
    </row>
    <row r="8" spans="1:12" x14ac:dyDescent="0.25">
      <c r="A8" s="62">
        <f>Portfolio!A9</f>
        <v>0</v>
      </c>
      <c r="B8" s="99">
        <f>'Kauf-Historie'!Z58</f>
        <v>0</v>
      </c>
      <c r="C8" s="99">
        <f>'Kauf-Historie'!AA58</f>
        <v>0</v>
      </c>
      <c r="D8" s="93" t="e">
        <f t="shared" si="0"/>
        <v>#DIV/0!</v>
      </c>
      <c r="E8" s="96">
        <f>Portfolio!C24</f>
        <v>0</v>
      </c>
      <c r="F8" s="97">
        <f t="shared" si="1"/>
        <v>0</v>
      </c>
      <c r="G8" s="95" t="e">
        <f t="shared" si="2"/>
        <v>#DIV/0!</v>
      </c>
      <c r="H8" s="95" t="e">
        <f t="shared" si="3"/>
        <v>#DIV/0!</v>
      </c>
      <c r="I8" s="92" t="e">
        <f t="shared" si="4"/>
        <v>#DIV/0!</v>
      </c>
      <c r="J8" s="95" t="e">
        <f t="shared" si="5"/>
        <v>#DIV/0!</v>
      </c>
      <c r="K8" s="18" t="e">
        <f t="shared" si="6"/>
        <v>#DIV/0!</v>
      </c>
    </row>
    <row r="9" spans="1:12" x14ac:dyDescent="0.25">
      <c r="A9" s="62">
        <f>Portfolio!A10</f>
        <v>0</v>
      </c>
      <c r="B9" s="99">
        <f>'Kauf-Historie'!Z59</f>
        <v>0</v>
      </c>
      <c r="C9" s="99">
        <f>'Kauf-Historie'!AA59</f>
        <v>0</v>
      </c>
      <c r="D9" s="93" t="e">
        <f t="shared" si="0"/>
        <v>#DIV/0!</v>
      </c>
      <c r="E9" s="96">
        <f>Portfolio!C25</f>
        <v>0</v>
      </c>
      <c r="F9" s="97">
        <f t="shared" si="1"/>
        <v>0</v>
      </c>
      <c r="G9" s="95" t="e">
        <f t="shared" si="2"/>
        <v>#DIV/0!</v>
      </c>
      <c r="H9" s="95" t="e">
        <f t="shared" si="3"/>
        <v>#DIV/0!</v>
      </c>
      <c r="I9" s="92" t="e">
        <f t="shared" si="4"/>
        <v>#DIV/0!</v>
      </c>
      <c r="J9" s="95" t="e">
        <f t="shared" si="5"/>
        <v>#DIV/0!</v>
      </c>
      <c r="K9" s="18" t="e">
        <f t="shared" si="6"/>
        <v>#DIV/0!</v>
      </c>
    </row>
    <row r="10" spans="1:12" x14ac:dyDescent="0.25">
      <c r="A10" s="62">
        <f>Portfolio!A11</f>
        <v>0</v>
      </c>
      <c r="B10" s="99">
        <f>'Kauf-Historie'!Z60</f>
        <v>0</v>
      </c>
      <c r="C10" s="99">
        <f>'Kauf-Historie'!AA60</f>
        <v>0</v>
      </c>
      <c r="D10" s="93" t="e">
        <f t="shared" si="0"/>
        <v>#DIV/0!</v>
      </c>
      <c r="E10" s="96">
        <f>Portfolio!C26</f>
        <v>0</v>
      </c>
      <c r="F10" s="97">
        <f t="shared" si="1"/>
        <v>0</v>
      </c>
      <c r="G10" s="95" t="e">
        <f t="shared" si="2"/>
        <v>#DIV/0!</v>
      </c>
      <c r="H10" s="95" t="e">
        <f t="shared" si="3"/>
        <v>#DIV/0!</v>
      </c>
      <c r="I10" s="92" t="e">
        <f t="shared" si="4"/>
        <v>#DIV/0!</v>
      </c>
      <c r="J10" s="95" t="e">
        <f t="shared" si="5"/>
        <v>#DIV/0!</v>
      </c>
      <c r="K10" s="18" t="e">
        <f t="shared" si="6"/>
        <v>#DIV/0!</v>
      </c>
    </row>
    <row r="11" spans="1:12" ht="15.75" thickBot="1" x14ac:dyDescent="0.3">
      <c r="A11" s="101">
        <f>Portfolio!A12</f>
        <v>0</v>
      </c>
      <c r="B11" s="102">
        <f>'Kauf-Historie'!Z61</f>
        <v>0</v>
      </c>
      <c r="C11" s="103">
        <f>'Kauf-Historie'!AA61</f>
        <v>0</v>
      </c>
      <c r="D11" s="104" t="e">
        <f t="shared" si="0"/>
        <v>#DIV/0!</v>
      </c>
      <c r="E11" s="105">
        <f>Portfolio!C27</f>
        <v>0</v>
      </c>
      <c r="F11" s="106">
        <f t="shared" si="1"/>
        <v>0</v>
      </c>
      <c r="G11" s="107" t="e">
        <f t="shared" si="2"/>
        <v>#DIV/0!</v>
      </c>
      <c r="H11" s="104" t="e">
        <f t="shared" si="3"/>
        <v>#DIV/0!</v>
      </c>
      <c r="I11" s="105" t="e">
        <f t="shared" si="4"/>
        <v>#DIV/0!</v>
      </c>
      <c r="J11" s="104" t="e">
        <f t="shared" si="5"/>
        <v>#DIV/0!</v>
      </c>
      <c r="K11" s="108" t="e">
        <f t="shared" si="6"/>
        <v>#DIV/0!</v>
      </c>
    </row>
    <row r="12" spans="1:12" ht="21.75" thickTop="1" x14ac:dyDescent="0.25">
      <c r="A12" s="109" t="s">
        <v>40</v>
      </c>
      <c r="B12" s="110">
        <f>SUM(B2:B11)</f>
        <v>0</v>
      </c>
      <c r="C12" s="110">
        <f>SUM(C2:C11)</f>
        <v>0</v>
      </c>
      <c r="D12" s="111" t="e">
        <f t="shared" ref="D12" si="7">(B12-C12)/B12</f>
        <v>#DIV/0!</v>
      </c>
      <c r="E12" s="110">
        <f>SUM(E2:E11)</f>
        <v>0</v>
      </c>
      <c r="F12" s="112">
        <f>SUM(F2:F11)</f>
        <v>0</v>
      </c>
      <c r="G12" s="113" t="e">
        <f t="shared" ref="G12" si="8">(E12-C12)/C12</f>
        <v>#DIV/0!</v>
      </c>
      <c r="H12" s="114" t="e">
        <f>(E12-B12)/B12</f>
        <v>#DIV/0!</v>
      </c>
      <c r="I12" s="115" t="e">
        <f t="shared" ref="I12" si="9">H12*B12</f>
        <v>#DIV/0!</v>
      </c>
      <c r="J12" s="113" t="e">
        <f t="shared" ref="J12" si="10">(F12-B12)/B12</f>
        <v>#DIV/0!</v>
      </c>
      <c r="K12" s="116" t="e">
        <f t="shared" ref="K12" si="11">(IF((F12-B12)&gt;801,F12*0.74,F12)-B12)/B12</f>
        <v>#DIV/0!</v>
      </c>
    </row>
    <row r="13" spans="1:12" x14ac:dyDescent="0.25">
      <c r="I13" s="36"/>
    </row>
    <row r="14" spans="1:12" x14ac:dyDescent="0.25">
      <c r="B14" s="117"/>
    </row>
    <row r="15" spans="1:12" x14ac:dyDescent="0.25">
      <c r="A15" s="118"/>
      <c r="B15" s="119"/>
    </row>
    <row r="16" spans="1:12" x14ac:dyDescent="0.25">
      <c r="A16" s="15"/>
      <c r="B16" s="119"/>
    </row>
    <row r="17" spans="1:28" x14ac:dyDescent="0.25">
      <c r="A17" s="54"/>
    </row>
    <row r="19" spans="1:28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 t="e">
        <f>#REF!+#REF!+#REF!+#REF!+#REF!</f>
        <v>#REF!</v>
      </c>
      <c r="AB19" s="36" t="e">
        <f>#REF!+#REF!+#REF!+#REF!+#REF!</f>
        <v>#REF!</v>
      </c>
    </row>
    <row r="20" spans="1:28" x14ac:dyDescent="0.25">
      <c r="A20" s="15"/>
    </row>
  </sheetData>
  <sheetProtection sheet="1" objects="1" scenarios="1"/>
  <conditionalFormatting sqref="G2:K12">
    <cfRule type="cellIs" dxfId="1" priority="1" operator="lessThan">
      <formula>0</formula>
    </cfRule>
    <cfRule type="cellIs" dxfId="0" priority="2" operator="greaterThan">
      <formula>0</formula>
    </cfRule>
  </conditionalFormatting>
  <printOptions headings="1"/>
  <pageMargins left="0.7" right="0.7" top="0.78740157500000008" bottom="0.78740157500000008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AN62"/>
  <sheetViews>
    <sheetView zoomScaleNormal="100" workbookViewId="0">
      <pane xSplit="1" topLeftCell="B1" activePane="topRight" state="frozen"/>
      <selection pane="topRight" activeCell="B5" sqref="B5"/>
    </sheetView>
  </sheetViews>
  <sheetFormatPr baseColWidth="10" defaultRowHeight="15" outlineLevelCol="1" x14ac:dyDescent="0.25"/>
  <cols>
    <col min="1" max="1" width="63.85546875" style="14" customWidth="1"/>
    <col min="2" max="25" width="14.7109375" style="36" customWidth="1" outlineLevel="1"/>
    <col min="26" max="27" width="20.140625" style="36" bestFit="1" customWidth="1"/>
    <col min="28" max="28" width="11.140625" style="15" bestFit="1" customWidth="1"/>
    <col min="29" max="16384" width="11.42578125" style="14"/>
  </cols>
  <sheetData>
    <row r="1" spans="1:40" x14ac:dyDescent="0.25">
      <c r="A1" s="35" t="s">
        <v>43</v>
      </c>
      <c r="B1" s="15"/>
    </row>
    <row r="2" spans="1:40" ht="21.75" thickBot="1" x14ac:dyDescent="0.3">
      <c r="A2" s="37" t="s">
        <v>41</v>
      </c>
      <c r="B2" s="15"/>
    </row>
    <row r="3" spans="1:40" ht="15.75" thickBot="1" x14ac:dyDescent="0.3">
      <c r="A3" s="38" t="s">
        <v>11</v>
      </c>
      <c r="B3" s="124" t="s">
        <v>12</v>
      </c>
      <c r="C3" s="124"/>
      <c r="D3" s="124" t="s">
        <v>13</v>
      </c>
      <c r="E3" s="124"/>
      <c r="F3" s="124" t="s">
        <v>14</v>
      </c>
      <c r="G3" s="124"/>
      <c r="H3" s="124" t="s">
        <v>15</v>
      </c>
      <c r="I3" s="124"/>
      <c r="J3" s="124" t="s">
        <v>16</v>
      </c>
      <c r="K3" s="124"/>
      <c r="L3" s="124" t="s">
        <v>17</v>
      </c>
      <c r="M3" s="124"/>
      <c r="N3" s="124" t="s">
        <v>18</v>
      </c>
      <c r="O3" s="124"/>
      <c r="P3" s="124" t="s">
        <v>19</v>
      </c>
      <c r="Q3" s="124"/>
      <c r="R3" s="124" t="s">
        <v>20</v>
      </c>
      <c r="S3" s="124"/>
      <c r="T3" s="124" t="s">
        <v>21</v>
      </c>
      <c r="U3" s="124"/>
      <c r="V3" s="124" t="s">
        <v>22</v>
      </c>
      <c r="W3" s="124"/>
      <c r="X3" s="124" t="s">
        <v>23</v>
      </c>
      <c r="Y3" s="124"/>
      <c r="Z3" s="125" t="s">
        <v>10</v>
      </c>
      <c r="AA3" s="125"/>
      <c r="AB3" s="39"/>
      <c r="AC3" s="40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41"/>
    </row>
    <row r="4" spans="1:40" ht="15.75" thickBot="1" x14ac:dyDescent="0.3">
      <c r="A4" s="38" t="s">
        <v>24</v>
      </c>
      <c r="B4" s="42" t="s">
        <v>25</v>
      </c>
      <c r="C4" s="42" t="s">
        <v>26</v>
      </c>
      <c r="D4" s="42" t="s">
        <v>25</v>
      </c>
      <c r="E4" s="42" t="s">
        <v>26</v>
      </c>
      <c r="F4" s="42" t="s">
        <v>25</v>
      </c>
      <c r="G4" s="42" t="s">
        <v>26</v>
      </c>
      <c r="H4" s="42" t="s">
        <v>25</v>
      </c>
      <c r="I4" s="42" t="s">
        <v>26</v>
      </c>
      <c r="J4" s="42" t="s">
        <v>25</v>
      </c>
      <c r="K4" s="42" t="s">
        <v>26</v>
      </c>
      <c r="L4" s="42" t="s">
        <v>25</v>
      </c>
      <c r="M4" s="42" t="s">
        <v>26</v>
      </c>
      <c r="N4" s="42" t="s">
        <v>25</v>
      </c>
      <c r="O4" s="42" t="s">
        <v>26</v>
      </c>
      <c r="P4" s="42" t="s">
        <v>25</v>
      </c>
      <c r="Q4" s="42" t="s">
        <v>26</v>
      </c>
      <c r="R4" s="42" t="s">
        <v>25</v>
      </c>
      <c r="S4" s="42" t="s">
        <v>26</v>
      </c>
      <c r="T4" s="42" t="s">
        <v>25</v>
      </c>
      <c r="U4" s="42" t="s">
        <v>26</v>
      </c>
      <c r="V4" s="42" t="s">
        <v>25</v>
      </c>
      <c r="W4" s="42" t="s">
        <v>26</v>
      </c>
      <c r="X4" s="42" t="s">
        <v>25</v>
      </c>
      <c r="Y4" s="42" t="s">
        <v>26</v>
      </c>
      <c r="Z4" s="43" t="s">
        <v>25</v>
      </c>
      <c r="AA4" s="43" t="s">
        <v>26</v>
      </c>
      <c r="AB4" s="44" t="s">
        <v>36</v>
      </c>
    </row>
    <row r="5" spans="1:40" ht="15.75" thickBot="1" x14ac:dyDescent="0.3">
      <c r="A5" s="56">
        <f>Portfolio!A$3</f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57">
        <f>SUM(B5,D5,F5,H5,J5,L5,N5,P5,R5,T5,V5,X5)</f>
        <v>0</v>
      </c>
      <c r="AA5" s="58">
        <f>SUM(C5,E5,G5,I5,K5,M5,O5,Q5,S5,U5,W5,Y5)</f>
        <v>0</v>
      </c>
      <c r="AB5" s="45" t="e">
        <f>(Z5-AA5)/Z5</f>
        <v>#DIV/0!</v>
      </c>
    </row>
    <row r="6" spans="1:40" ht="15.75" thickBot="1" x14ac:dyDescent="0.3">
      <c r="A6" s="59">
        <f>Portfolio!A$4</f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0">
        <f t="shared" ref="Z6:Z14" si="0">SUM(B6,D6,F6,H6,J6,L6,N6,P6,R6,T6,V6,X6)</f>
        <v>0</v>
      </c>
      <c r="AA6" s="61">
        <f t="shared" ref="AA6:AA14" si="1">SUM(C6,E6,G6,I6,K6,M6,O6,Q6,S6,U6,W6,Y6)</f>
        <v>0</v>
      </c>
      <c r="AB6" s="45" t="e">
        <f t="shared" ref="AB6:AB15" si="2">(Z6-AA6)/Z6</f>
        <v>#DIV/0!</v>
      </c>
    </row>
    <row r="7" spans="1:40" ht="15.75" thickBot="1" x14ac:dyDescent="0.3">
      <c r="A7" s="59">
        <f>Portfolio!A$5</f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0">
        <f t="shared" si="0"/>
        <v>0</v>
      </c>
      <c r="AA7" s="61">
        <f t="shared" si="1"/>
        <v>0</v>
      </c>
      <c r="AB7" s="45" t="e">
        <f t="shared" si="2"/>
        <v>#DIV/0!</v>
      </c>
    </row>
    <row r="8" spans="1:40" ht="15.75" thickBot="1" x14ac:dyDescent="0.3">
      <c r="A8" s="59">
        <f>Portfolio!A$6</f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0">
        <f t="shared" si="0"/>
        <v>0</v>
      </c>
      <c r="AA8" s="61">
        <f t="shared" si="1"/>
        <v>0</v>
      </c>
      <c r="AB8" s="45" t="e">
        <f t="shared" si="2"/>
        <v>#DIV/0!</v>
      </c>
    </row>
    <row r="9" spans="1:40" ht="15.75" thickBot="1" x14ac:dyDescent="0.3">
      <c r="A9" s="59">
        <f>Portfolio!A$7</f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0">
        <f t="shared" si="0"/>
        <v>0</v>
      </c>
      <c r="AA9" s="61">
        <f t="shared" si="1"/>
        <v>0</v>
      </c>
      <c r="AB9" s="45" t="e">
        <f t="shared" si="2"/>
        <v>#DIV/0!</v>
      </c>
    </row>
    <row r="10" spans="1:40" ht="15.75" thickBot="1" x14ac:dyDescent="0.3">
      <c r="A10" s="59">
        <f>Portfolio!A$8</f>
        <v>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0">
        <f t="shared" si="0"/>
        <v>0</v>
      </c>
      <c r="AA10" s="61">
        <f t="shared" si="1"/>
        <v>0</v>
      </c>
      <c r="AB10" s="45" t="e">
        <f t="shared" si="2"/>
        <v>#DIV/0!</v>
      </c>
    </row>
    <row r="11" spans="1:40" ht="15.75" thickBot="1" x14ac:dyDescent="0.3">
      <c r="A11" s="59">
        <f>Portfolio!A$9</f>
        <v>0</v>
      </c>
      <c r="B11" s="66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0">
        <f t="shared" si="0"/>
        <v>0</v>
      </c>
      <c r="AA11" s="61">
        <f t="shared" si="1"/>
        <v>0</v>
      </c>
      <c r="AB11" s="46" t="e">
        <f t="shared" si="2"/>
        <v>#DIV/0!</v>
      </c>
    </row>
    <row r="12" spans="1:40" ht="15.75" thickBot="1" x14ac:dyDescent="0.3">
      <c r="A12" s="59">
        <f>Portfolio!A$10</f>
        <v>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0">
        <f t="shared" si="0"/>
        <v>0</v>
      </c>
      <c r="AA12" s="61">
        <f t="shared" si="1"/>
        <v>0</v>
      </c>
      <c r="AB12" s="46" t="e">
        <f t="shared" si="2"/>
        <v>#DIV/0!</v>
      </c>
    </row>
    <row r="13" spans="1:40" ht="15.75" thickBot="1" x14ac:dyDescent="0.3">
      <c r="A13" s="62">
        <f>Portfolio!A$11</f>
        <v>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0">
        <f t="shared" si="0"/>
        <v>0</v>
      </c>
      <c r="AA13" s="61">
        <f t="shared" si="1"/>
        <v>0</v>
      </c>
      <c r="AB13" s="49" t="e">
        <f t="shared" si="2"/>
        <v>#DIV/0!</v>
      </c>
    </row>
    <row r="14" spans="1:40" ht="15.75" thickBot="1" x14ac:dyDescent="0.3">
      <c r="A14" s="55">
        <f>Portfolio!A$12</f>
        <v>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47">
        <f t="shared" si="0"/>
        <v>0</v>
      </c>
      <c r="AA14" s="48">
        <f t="shared" si="1"/>
        <v>0</v>
      </c>
      <c r="AB14" s="49" t="e">
        <f t="shared" si="2"/>
        <v>#DIV/0!</v>
      </c>
    </row>
    <row r="15" spans="1:40" ht="15.75" thickBot="1" x14ac:dyDescent="0.3">
      <c r="A15" s="50" t="s">
        <v>35</v>
      </c>
      <c r="B15" s="51">
        <f>SUM(B5:B14)</f>
        <v>0</v>
      </c>
      <c r="C15" s="51">
        <f t="shared" ref="C15:Y15" si="3">SUM(C5:C14)</f>
        <v>0</v>
      </c>
      <c r="D15" s="51">
        <f t="shared" si="3"/>
        <v>0</v>
      </c>
      <c r="E15" s="51">
        <f t="shared" si="3"/>
        <v>0</v>
      </c>
      <c r="F15" s="51">
        <f t="shared" si="3"/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1">
        <f t="shared" si="3"/>
        <v>0</v>
      </c>
      <c r="M15" s="51">
        <f t="shared" si="3"/>
        <v>0</v>
      </c>
      <c r="N15" s="51">
        <f t="shared" si="3"/>
        <v>0</v>
      </c>
      <c r="O15" s="51">
        <f t="shared" si="3"/>
        <v>0</v>
      </c>
      <c r="P15" s="51">
        <f t="shared" si="3"/>
        <v>0</v>
      </c>
      <c r="Q15" s="51">
        <f t="shared" si="3"/>
        <v>0</v>
      </c>
      <c r="R15" s="51">
        <f t="shared" si="3"/>
        <v>0</v>
      </c>
      <c r="S15" s="51">
        <f t="shared" si="3"/>
        <v>0</v>
      </c>
      <c r="T15" s="51">
        <f t="shared" si="3"/>
        <v>0</v>
      </c>
      <c r="U15" s="51">
        <f t="shared" si="3"/>
        <v>0</v>
      </c>
      <c r="V15" s="51">
        <f t="shared" si="3"/>
        <v>0</v>
      </c>
      <c r="W15" s="51">
        <f t="shared" si="3"/>
        <v>0</v>
      </c>
      <c r="X15" s="51">
        <f t="shared" si="3"/>
        <v>0</v>
      </c>
      <c r="Y15" s="51">
        <f t="shared" si="3"/>
        <v>0</v>
      </c>
      <c r="Z15" s="52">
        <f>SUM(Z5:Z14)</f>
        <v>0</v>
      </c>
      <c r="AA15" s="52">
        <f>SUM(AA5:AA14)</f>
        <v>0</v>
      </c>
      <c r="AB15" s="53" t="e">
        <f t="shared" si="2"/>
        <v>#DIV/0!</v>
      </c>
    </row>
    <row r="17" spans="1:40" ht="21.75" thickBot="1" x14ac:dyDescent="0.3">
      <c r="A17" s="37">
        <v>2019</v>
      </c>
      <c r="B17" s="15"/>
    </row>
    <row r="18" spans="1:40" ht="15.75" thickBot="1" x14ac:dyDescent="0.3">
      <c r="A18" s="38" t="s">
        <v>11</v>
      </c>
      <c r="B18" s="124" t="s">
        <v>12</v>
      </c>
      <c r="C18" s="124"/>
      <c r="D18" s="124" t="s">
        <v>13</v>
      </c>
      <c r="E18" s="124"/>
      <c r="F18" s="124" t="s">
        <v>14</v>
      </c>
      <c r="G18" s="124"/>
      <c r="H18" s="124" t="s">
        <v>15</v>
      </c>
      <c r="I18" s="124"/>
      <c r="J18" s="124" t="s">
        <v>16</v>
      </c>
      <c r="K18" s="124"/>
      <c r="L18" s="124" t="s">
        <v>17</v>
      </c>
      <c r="M18" s="124"/>
      <c r="N18" s="124" t="s">
        <v>18</v>
      </c>
      <c r="O18" s="124"/>
      <c r="P18" s="124" t="s">
        <v>19</v>
      </c>
      <c r="Q18" s="124"/>
      <c r="R18" s="124" t="s">
        <v>20</v>
      </c>
      <c r="S18" s="124"/>
      <c r="T18" s="124" t="s">
        <v>21</v>
      </c>
      <c r="U18" s="124"/>
      <c r="V18" s="124" t="s">
        <v>22</v>
      </c>
      <c r="W18" s="124"/>
      <c r="X18" s="124" t="s">
        <v>23</v>
      </c>
      <c r="Y18" s="124"/>
      <c r="Z18" s="125" t="s">
        <v>10</v>
      </c>
      <c r="AA18" s="125"/>
      <c r="AB18" s="39"/>
      <c r="AC18" s="40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41"/>
    </row>
    <row r="19" spans="1:40" ht="15.75" thickBot="1" x14ac:dyDescent="0.3">
      <c r="A19" s="38" t="s">
        <v>24</v>
      </c>
      <c r="B19" s="42" t="s">
        <v>25</v>
      </c>
      <c r="C19" s="42" t="s">
        <v>26</v>
      </c>
      <c r="D19" s="42" t="s">
        <v>25</v>
      </c>
      <c r="E19" s="42" t="s">
        <v>26</v>
      </c>
      <c r="F19" s="42" t="s">
        <v>25</v>
      </c>
      <c r="G19" s="42" t="s">
        <v>26</v>
      </c>
      <c r="H19" s="42" t="s">
        <v>25</v>
      </c>
      <c r="I19" s="42" t="s">
        <v>26</v>
      </c>
      <c r="J19" s="42" t="s">
        <v>25</v>
      </c>
      <c r="K19" s="42" t="s">
        <v>26</v>
      </c>
      <c r="L19" s="42" t="s">
        <v>25</v>
      </c>
      <c r="M19" s="42" t="s">
        <v>26</v>
      </c>
      <c r="N19" s="42" t="s">
        <v>25</v>
      </c>
      <c r="O19" s="42" t="s">
        <v>26</v>
      </c>
      <c r="P19" s="42" t="s">
        <v>25</v>
      </c>
      <c r="Q19" s="42" t="s">
        <v>26</v>
      </c>
      <c r="R19" s="42" t="s">
        <v>25</v>
      </c>
      <c r="S19" s="42" t="s">
        <v>26</v>
      </c>
      <c r="T19" s="42" t="s">
        <v>25</v>
      </c>
      <c r="U19" s="42" t="s">
        <v>26</v>
      </c>
      <c r="V19" s="42" t="s">
        <v>25</v>
      </c>
      <c r="W19" s="42" t="s">
        <v>26</v>
      </c>
      <c r="X19" s="42" t="s">
        <v>25</v>
      </c>
      <c r="Y19" s="42" t="s">
        <v>26</v>
      </c>
      <c r="Z19" s="43" t="s">
        <v>25</v>
      </c>
      <c r="AA19" s="43" t="s">
        <v>26</v>
      </c>
      <c r="AB19" s="44" t="s">
        <v>36</v>
      </c>
    </row>
    <row r="20" spans="1:40" ht="15.75" thickBot="1" x14ac:dyDescent="0.3">
      <c r="A20" s="56">
        <f>Portfolio!A$3</f>
        <v>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57">
        <f>SUM(B20,D20,F20,H20,J20,L20,N20,P20,R20,T20,V20,X20)</f>
        <v>0</v>
      </c>
      <c r="AA20" s="58">
        <f>SUM(C20,E20,G20,I20,K20,M20,O20,Q20,S20,U20,W20,Y20)</f>
        <v>0</v>
      </c>
      <c r="AB20" s="45" t="e">
        <f>(Z20-AA20)/Z20</f>
        <v>#DIV/0!</v>
      </c>
    </row>
    <row r="21" spans="1:40" ht="15.75" thickBot="1" x14ac:dyDescent="0.3">
      <c r="A21" s="59">
        <f>Portfolio!A$4</f>
        <v>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0">
        <f t="shared" ref="Z21:Z29" si="4">SUM(B21,D21,F21,H21,J21,L21,N21,P21,R21,T21,V21,X21)</f>
        <v>0</v>
      </c>
      <c r="AA21" s="61">
        <f t="shared" ref="AA21:AA29" si="5">SUM(C21,E21,G21,I21,K21,M21,O21,Q21,S21,U21,W21,Y21)</f>
        <v>0</v>
      </c>
      <c r="AB21" s="45" t="e">
        <f t="shared" ref="AB21:AB30" si="6">(Z21-AA21)/Z21</f>
        <v>#DIV/0!</v>
      </c>
    </row>
    <row r="22" spans="1:40" ht="15.75" thickBot="1" x14ac:dyDescent="0.3">
      <c r="A22" s="59">
        <f>Portfolio!A$5</f>
        <v>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0">
        <f t="shared" si="4"/>
        <v>0</v>
      </c>
      <c r="AA22" s="61">
        <f t="shared" si="5"/>
        <v>0</v>
      </c>
      <c r="AB22" s="45" t="e">
        <f t="shared" si="6"/>
        <v>#DIV/0!</v>
      </c>
    </row>
    <row r="23" spans="1:40" ht="15.75" thickBot="1" x14ac:dyDescent="0.3">
      <c r="A23" s="59">
        <f>Portfolio!A$6</f>
        <v>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0">
        <f t="shared" si="4"/>
        <v>0</v>
      </c>
      <c r="AA23" s="61">
        <f t="shared" si="5"/>
        <v>0</v>
      </c>
      <c r="AB23" s="45" t="e">
        <f t="shared" si="6"/>
        <v>#DIV/0!</v>
      </c>
    </row>
    <row r="24" spans="1:40" ht="15.75" thickBot="1" x14ac:dyDescent="0.3">
      <c r="A24" s="59">
        <f>Portfolio!A$7</f>
        <v>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0">
        <f t="shared" si="4"/>
        <v>0</v>
      </c>
      <c r="AA24" s="61">
        <f t="shared" si="5"/>
        <v>0</v>
      </c>
      <c r="AB24" s="45" t="e">
        <f t="shared" si="6"/>
        <v>#DIV/0!</v>
      </c>
    </row>
    <row r="25" spans="1:40" ht="15.75" thickBot="1" x14ac:dyDescent="0.3">
      <c r="A25" s="59">
        <f>Portfolio!A$8</f>
        <v>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0">
        <f t="shared" si="4"/>
        <v>0</v>
      </c>
      <c r="AA25" s="61">
        <f t="shared" si="5"/>
        <v>0</v>
      </c>
      <c r="AB25" s="45" t="e">
        <f t="shared" si="6"/>
        <v>#DIV/0!</v>
      </c>
    </row>
    <row r="26" spans="1:40" ht="15.75" thickBot="1" x14ac:dyDescent="0.3">
      <c r="A26" s="59">
        <f>Portfolio!A$9</f>
        <v>0</v>
      </c>
      <c r="B26" s="6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0">
        <f t="shared" si="4"/>
        <v>0</v>
      </c>
      <c r="AA26" s="61">
        <f t="shared" si="5"/>
        <v>0</v>
      </c>
      <c r="AB26" s="46" t="e">
        <f t="shared" si="6"/>
        <v>#DIV/0!</v>
      </c>
    </row>
    <row r="27" spans="1:40" ht="15.75" thickBot="1" x14ac:dyDescent="0.3">
      <c r="A27" s="59">
        <f>Portfolio!A$10</f>
        <v>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0">
        <f t="shared" si="4"/>
        <v>0</v>
      </c>
      <c r="AA27" s="61">
        <f t="shared" si="5"/>
        <v>0</v>
      </c>
      <c r="AB27" s="46" t="e">
        <f t="shared" si="6"/>
        <v>#DIV/0!</v>
      </c>
    </row>
    <row r="28" spans="1:40" ht="15.75" thickBot="1" x14ac:dyDescent="0.3">
      <c r="A28" s="62">
        <f>Portfolio!A$11</f>
        <v>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0">
        <f t="shared" si="4"/>
        <v>0</v>
      </c>
      <c r="AA28" s="61">
        <f t="shared" si="5"/>
        <v>0</v>
      </c>
      <c r="AB28" s="49" t="e">
        <f t="shared" si="6"/>
        <v>#DIV/0!</v>
      </c>
    </row>
    <row r="29" spans="1:40" ht="15.75" thickBot="1" x14ac:dyDescent="0.3">
      <c r="A29" s="55">
        <f>Portfolio!A$12</f>
        <v>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47">
        <f t="shared" si="4"/>
        <v>0</v>
      </c>
      <c r="AA29" s="48">
        <f t="shared" si="5"/>
        <v>0</v>
      </c>
      <c r="AB29" s="49" t="e">
        <f t="shared" si="6"/>
        <v>#DIV/0!</v>
      </c>
    </row>
    <row r="30" spans="1:40" ht="15.75" thickBot="1" x14ac:dyDescent="0.3">
      <c r="A30" s="50" t="s">
        <v>35</v>
      </c>
      <c r="B30" s="51">
        <f>SUM(B20:B29)</f>
        <v>0</v>
      </c>
      <c r="C30" s="51">
        <f t="shared" ref="C30:Y30" si="7">SUM(C20:C29)</f>
        <v>0</v>
      </c>
      <c r="D30" s="51">
        <f t="shared" si="7"/>
        <v>0</v>
      </c>
      <c r="E30" s="51">
        <f t="shared" si="7"/>
        <v>0</v>
      </c>
      <c r="F30" s="51">
        <f t="shared" si="7"/>
        <v>0</v>
      </c>
      <c r="G30" s="51">
        <f t="shared" si="7"/>
        <v>0</v>
      </c>
      <c r="H30" s="51">
        <f t="shared" si="7"/>
        <v>0</v>
      </c>
      <c r="I30" s="51">
        <f t="shared" si="7"/>
        <v>0</v>
      </c>
      <c r="J30" s="51">
        <f t="shared" si="7"/>
        <v>0</v>
      </c>
      <c r="K30" s="51">
        <f t="shared" si="7"/>
        <v>0</v>
      </c>
      <c r="L30" s="51">
        <f t="shared" si="7"/>
        <v>0</v>
      </c>
      <c r="M30" s="51">
        <f t="shared" si="7"/>
        <v>0</v>
      </c>
      <c r="N30" s="51">
        <f t="shared" si="7"/>
        <v>0</v>
      </c>
      <c r="O30" s="51">
        <f t="shared" si="7"/>
        <v>0</v>
      </c>
      <c r="P30" s="51">
        <f t="shared" si="7"/>
        <v>0</v>
      </c>
      <c r="Q30" s="51">
        <f t="shared" si="7"/>
        <v>0</v>
      </c>
      <c r="R30" s="51">
        <f t="shared" si="7"/>
        <v>0</v>
      </c>
      <c r="S30" s="51">
        <f t="shared" si="7"/>
        <v>0</v>
      </c>
      <c r="T30" s="51">
        <f t="shared" si="7"/>
        <v>0</v>
      </c>
      <c r="U30" s="51">
        <f t="shared" si="7"/>
        <v>0</v>
      </c>
      <c r="V30" s="51">
        <f t="shared" si="7"/>
        <v>0</v>
      </c>
      <c r="W30" s="51">
        <f t="shared" si="7"/>
        <v>0</v>
      </c>
      <c r="X30" s="51">
        <f t="shared" si="7"/>
        <v>0</v>
      </c>
      <c r="Y30" s="51">
        <f t="shared" si="7"/>
        <v>0</v>
      </c>
      <c r="Z30" s="52">
        <f>SUM(Z20:Z29)</f>
        <v>0</v>
      </c>
      <c r="AA30" s="52">
        <f>SUM(AA20:AA29)</f>
        <v>0</v>
      </c>
      <c r="AB30" s="53" t="e">
        <f t="shared" si="6"/>
        <v>#DIV/0!</v>
      </c>
    </row>
    <row r="32" spans="1:40" ht="21.75" thickBot="1" x14ac:dyDescent="0.3">
      <c r="A32" s="37">
        <v>2020</v>
      </c>
      <c r="B32" s="15"/>
    </row>
    <row r="33" spans="1:40" ht="15.75" thickBot="1" x14ac:dyDescent="0.3">
      <c r="A33" s="38" t="s">
        <v>11</v>
      </c>
      <c r="B33" s="124" t="s">
        <v>12</v>
      </c>
      <c r="C33" s="124"/>
      <c r="D33" s="124" t="s">
        <v>13</v>
      </c>
      <c r="E33" s="124"/>
      <c r="F33" s="124" t="s">
        <v>14</v>
      </c>
      <c r="G33" s="124"/>
      <c r="H33" s="124" t="s">
        <v>15</v>
      </c>
      <c r="I33" s="124"/>
      <c r="J33" s="124" t="s">
        <v>16</v>
      </c>
      <c r="K33" s="124"/>
      <c r="L33" s="124" t="s">
        <v>17</v>
      </c>
      <c r="M33" s="124"/>
      <c r="N33" s="124" t="s">
        <v>18</v>
      </c>
      <c r="O33" s="124"/>
      <c r="P33" s="124" t="s">
        <v>19</v>
      </c>
      <c r="Q33" s="124"/>
      <c r="R33" s="124" t="s">
        <v>20</v>
      </c>
      <c r="S33" s="124"/>
      <c r="T33" s="124" t="s">
        <v>21</v>
      </c>
      <c r="U33" s="124"/>
      <c r="V33" s="124" t="s">
        <v>22</v>
      </c>
      <c r="W33" s="124"/>
      <c r="X33" s="124" t="s">
        <v>23</v>
      </c>
      <c r="Y33" s="124"/>
      <c r="Z33" s="125" t="s">
        <v>10</v>
      </c>
      <c r="AA33" s="125"/>
      <c r="AB33" s="39"/>
      <c r="AC33" s="40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41"/>
    </row>
    <row r="34" spans="1:40" ht="15.75" thickBot="1" x14ac:dyDescent="0.3">
      <c r="A34" s="38" t="s">
        <v>24</v>
      </c>
      <c r="B34" s="42" t="s">
        <v>25</v>
      </c>
      <c r="C34" s="42" t="s">
        <v>26</v>
      </c>
      <c r="D34" s="42" t="s">
        <v>25</v>
      </c>
      <c r="E34" s="42" t="s">
        <v>26</v>
      </c>
      <c r="F34" s="42" t="s">
        <v>25</v>
      </c>
      <c r="G34" s="42" t="s">
        <v>26</v>
      </c>
      <c r="H34" s="42" t="s">
        <v>25</v>
      </c>
      <c r="I34" s="42" t="s">
        <v>26</v>
      </c>
      <c r="J34" s="42" t="s">
        <v>25</v>
      </c>
      <c r="K34" s="42" t="s">
        <v>26</v>
      </c>
      <c r="L34" s="42" t="s">
        <v>25</v>
      </c>
      <c r="M34" s="42" t="s">
        <v>26</v>
      </c>
      <c r="N34" s="42" t="s">
        <v>25</v>
      </c>
      <c r="O34" s="42" t="s">
        <v>26</v>
      </c>
      <c r="P34" s="42" t="s">
        <v>25</v>
      </c>
      <c r="Q34" s="42" t="s">
        <v>26</v>
      </c>
      <c r="R34" s="42" t="s">
        <v>25</v>
      </c>
      <c r="S34" s="42" t="s">
        <v>26</v>
      </c>
      <c r="T34" s="42" t="s">
        <v>25</v>
      </c>
      <c r="U34" s="42" t="s">
        <v>26</v>
      </c>
      <c r="V34" s="42" t="s">
        <v>25</v>
      </c>
      <c r="W34" s="42" t="s">
        <v>26</v>
      </c>
      <c r="X34" s="42" t="s">
        <v>25</v>
      </c>
      <c r="Y34" s="42" t="s">
        <v>26</v>
      </c>
      <c r="Z34" s="43" t="s">
        <v>25</v>
      </c>
      <c r="AA34" s="43" t="s">
        <v>26</v>
      </c>
      <c r="AB34" s="44" t="s">
        <v>36</v>
      </c>
    </row>
    <row r="35" spans="1:40" ht="15.75" thickBot="1" x14ac:dyDescent="0.3">
      <c r="A35" s="56">
        <f>Portfolio!A$3</f>
        <v>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57">
        <f>SUM(B35,D35,F35,H35,J35,L35,N35,P35,R35,T35,V35,X35)</f>
        <v>0</v>
      </c>
      <c r="AA35" s="58">
        <f>SUM(C35,E35,G35,I35,K35,M35,O35,Q35,S35,U35,W35,Y35)</f>
        <v>0</v>
      </c>
      <c r="AB35" s="45" t="e">
        <f>(Z35-AA35)/Z35</f>
        <v>#DIV/0!</v>
      </c>
    </row>
    <row r="36" spans="1:40" ht="15.75" thickBot="1" x14ac:dyDescent="0.3">
      <c r="A36" s="59">
        <f>Portfolio!A$4</f>
        <v>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0">
        <f t="shared" ref="Z36:Z44" si="8">SUM(B36,D36,F36,H36,J36,L36,N36,P36,R36,T36,V36,X36)</f>
        <v>0</v>
      </c>
      <c r="AA36" s="61">
        <f t="shared" ref="AA36:AA44" si="9">SUM(C36,E36,G36,I36,K36,M36,O36,Q36,S36,U36,W36,Y36)</f>
        <v>0</v>
      </c>
      <c r="AB36" s="45" t="e">
        <f t="shared" ref="AB36:AB45" si="10">(Z36-AA36)/Z36</f>
        <v>#DIV/0!</v>
      </c>
    </row>
    <row r="37" spans="1:40" ht="15.75" thickBot="1" x14ac:dyDescent="0.3">
      <c r="A37" s="59">
        <f>Portfolio!A$5</f>
        <v>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0">
        <f t="shared" si="8"/>
        <v>0</v>
      </c>
      <c r="AA37" s="61">
        <f t="shared" si="9"/>
        <v>0</v>
      </c>
      <c r="AB37" s="45" t="e">
        <f t="shared" si="10"/>
        <v>#DIV/0!</v>
      </c>
    </row>
    <row r="38" spans="1:40" ht="15.75" thickBot="1" x14ac:dyDescent="0.3">
      <c r="A38" s="59">
        <f>Portfolio!A$6</f>
        <v>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0">
        <f t="shared" si="8"/>
        <v>0</v>
      </c>
      <c r="AA38" s="61">
        <f t="shared" si="9"/>
        <v>0</v>
      </c>
      <c r="AB38" s="45" t="e">
        <f t="shared" si="10"/>
        <v>#DIV/0!</v>
      </c>
    </row>
    <row r="39" spans="1:40" ht="15.75" thickBot="1" x14ac:dyDescent="0.3">
      <c r="A39" s="59">
        <f>Portfolio!A$7</f>
        <v>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0">
        <f t="shared" si="8"/>
        <v>0</v>
      </c>
      <c r="AA39" s="61">
        <f t="shared" si="9"/>
        <v>0</v>
      </c>
      <c r="AB39" s="45" t="e">
        <f t="shared" si="10"/>
        <v>#DIV/0!</v>
      </c>
    </row>
    <row r="40" spans="1:40" ht="15.75" thickBot="1" x14ac:dyDescent="0.3">
      <c r="A40" s="59">
        <f>Portfolio!A$8</f>
        <v>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0">
        <f t="shared" si="8"/>
        <v>0</v>
      </c>
      <c r="AA40" s="61">
        <f t="shared" si="9"/>
        <v>0</v>
      </c>
      <c r="AB40" s="45" t="e">
        <f t="shared" si="10"/>
        <v>#DIV/0!</v>
      </c>
    </row>
    <row r="41" spans="1:40" ht="15.75" thickBot="1" x14ac:dyDescent="0.3">
      <c r="A41" s="59">
        <f>Portfolio!A$9</f>
        <v>0</v>
      </c>
      <c r="B41" s="66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0">
        <f t="shared" si="8"/>
        <v>0</v>
      </c>
      <c r="AA41" s="61">
        <f t="shared" si="9"/>
        <v>0</v>
      </c>
      <c r="AB41" s="46" t="e">
        <f t="shared" si="10"/>
        <v>#DIV/0!</v>
      </c>
    </row>
    <row r="42" spans="1:40" ht="15.75" thickBot="1" x14ac:dyDescent="0.3">
      <c r="A42" s="59">
        <f>Portfolio!A$10</f>
        <v>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0">
        <f t="shared" si="8"/>
        <v>0</v>
      </c>
      <c r="AA42" s="61">
        <f t="shared" si="9"/>
        <v>0</v>
      </c>
      <c r="AB42" s="46" t="e">
        <f t="shared" si="10"/>
        <v>#DIV/0!</v>
      </c>
    </row>
    <row r="43" spans="1:40" ht="15.75" thickBot="1" x14ac:dyDescent="0.3">
      <c r="A43" s="62">
        <f>Portfolio!A$11</f>
        <v>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0">
        <f t="shared" si="8"/>
        <v>0</v>
      </c>
      <c r="AA43" s="61">
        <f t="shared" si="9"/>
        <v>0</v>
      </c>
      <c r="AB43" s="49" t="e">
        <f t="shared" si="10"/>
        <v>#DIV/0!</v>
      </c>
    </row>
    <row r="44" spans="1:40" ht="15.75" thickBot="1" x14ac:dyDescent="0.3">
      <c r="A44" s="55">
        <f>Portfolio!A$12</f>
        <v>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47">
        <f t="shared" si="8"/>
        <v>0</v>
      </c>
      <c r="AA44" s="48">
        <f t="shared" si="9"/>
        <v>0</v>
      </c>
      <c r="AB44" s="49" t="e">
        <f t="shared" si="10"/>
        <v>#DIV/0!</v>
      </c>
    </row>
    <row r="45" spans="1:40" ht="15.75" thickBot="1" x14ac:dyDescent="0.3">
      <c r="A45" s="50" t="s">
        <v>35</v>
      </c>
      <c r="B45" s="51">
        <f>SUM(B35:B44)</f>
        <v>0</v>
      </c>
      <c r="C45" s="51">
        <f t="shared" ref="C45:Y45" si="11">SUM(C35:C44)</f>
        <v>0</v>
      </c>
      <c r="D45" s="51">
        <f t="shared" si="11"/>
        <v>0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51">
        <f t="shared" si="11"/>
        <v>0</v>
      </c>
      <c r="I45" s="51">
        <f t="shared" si="11"/>
        <v>0</v>
      </c>
      <c r="J45" s="51">
        <f t="shared" si="11"/>
        <v>0</v>
      </c>
      <c r="K45" s="51">
        <f t="shared" si="11"/>
        <v>0</v>
      </c>
      <c r="L45" s="51">
        <f t="shared" si="11"/>
        <v>0</v>
      </c>
      <c r="M45" s="51">
        <f t="shared" si="11"/>
        <v>0</v>
      </c>
      <c r="N45" s="51">
        <f t="shared" si="11"/>
        <v>0</v>
      </c>
      <c r="O45" s="51">
        <f t="shared" si="11"/>
        <v>0</v>
      </c>
      <c r="P45" s="51">
        <f t="shared" si="11"/>
        <v>0</v>
      </c>
      <c r="Q45" s="51">
        <f t="shared" si="11"/>
        <v>0</v>
      </c>
      <c r="R45" s="51">
        <f t="shared" si="11"/>
        <v>0</v>
      </c>
      <c r="S45" s="51">
        <f t="shared" si="11"/>
        <v>0</v>
      </c>
      <c r="T45" s="51">
        <f t="shared" si="11"/>
        <v>0</v>
      </c>
      <c r="U45" s="51">
        <f t="shared" si="11"/>
        <v>0</v>
      </c>
      <c r="V45" s="51">
        <f t="shared" si="11"/>
        <v>0</v>
      </c>
      <c r="W45" s="51">
        <f t="shared" si="11"/>
        <v>0</v>
      </c>
      <c r="X45" s="51">
        <f t="shared" si="11"/>
        <v>0</v>
      </c>
      <c r="Y45" s="51">
        <f t="shared" si="11"/>
        <v>0</v>
      </c>
      <c r="Z45" s="52">
        <f>SUM(Z35:Z44)</f>
        <v>0</v>
      </c>
      <c r="AA45" s="52">
        <f>SUM(AA35:AA44)</f>
        <v>0</v>
      </c>
      <c r="AB45" s="53" t="e">
        <f t="shared" si="10"/>
        <v>#DIV/0!</v>
      </c>
    </row>
    <row r="46" spans="1:40" x14ac:dyDescent="0.25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  <c r="AA46" s="71"/>
      <c r="AB46" s="72"/>
    </row>
    <row r="47" spans="1:40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1"/>
      <c r="AA47" s="71"/>
      <c r="AB47" s="72"/>
    </row>
    <row r="48" spans="1:40" ht="15.75" thickBot="1" x14ac:dyDescent="0.3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</row>
    <row r="49" spans="1:28" ht="22.5" thickTop="1" thickBot="1" x14ac:dyDescent="0.3">
      <c r="A49" s="37" t="s">
        <v>49</v>
      </c>
      <c r="B49" s="15"/>
    </row>
    <row r="50" spans="1:28" ht="15.75" thickBot="1" x14ac:dyDescent="0.3">
      <c r="A50" s="76" t="s">
        <v>11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122" t="s">
        <v>10</v>
      </c>
      <c r="AA50" s="123"/>
      <c r="AB50" s="39"/>
    </row>
    <row r="51" spans="1:28" ht="15.75" thickBot="1" x14ac:dyDescent="0.3">
      <c r="A51" s="76" t="s">
        <v>24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1" t="s">
        <v>25</v>
      </c>
      <c r="AA51" s="43" t="s">
        <v>26</v>
      </c>
      <c r="AB51" s="44" t="s">
        <v>36</v>
      </c>
    </row>
    <row r="52" spans="1:28" ht="15.75" thickBot="1" x14ac:dyDescent="0.3">
      <c r="A52" s="77">
        <f>Portfolio!A$3</f>
        <v>0</v>
      </c>
      <c r="B52" s="85"/>
      <c r="C52" s="85"/>
      <c r="D52" s="120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58">
        <f t="shared" ref="Z52:AA61" si="12">SUM(Z5,Z20,Z35)</f>
        <v>0</v>
      </c>
      <c r="AA52" s="57">
        <f t="shared" si="12"/>
        <v>0</v>
      </c>
      <c r="AB52" s="45" t="e">
        <f>(Z52-AA52)/Z52</f>
        <v>#DIV/0!</v>
      </c>
    </row>
    <row r="53" spans="1:28" ht="15.75" thickBot="1" x14ac:dyDescent="0.3">
      <c r="A53" s="78">
        <f>Portfolio!A$4</f>
        <v>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61">
        <f t="shared" si="12"/>
        <v>0</v>
      </c>
      <c r="AA53" s="61">
        <f t="shared" si="12"/>
        <v>0</v>
      </c>
      <c r="AB53" s="45" t="e">
        <f t="shared" ref="AB53:AB61" si="13">(Z53-AA53)/Z53</f>
        <v>#DIV/0!</v>
      </c>
    </row>
    <row r="54" spans="1:28" ht="15.75" thickBot="1" x14ac:dyDescent="0.3">
      <c r="A54" s="78">
        <f>Portfolio!A$5</f>
        <v>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61">
        <f t="shared" si="12"/>
        <v>0</v>
      </c>
      <c r="AA54" s="61">
        <f t="shared" si="12"/>
        <v>0</v>
      </c>
      <c r="AB54" s="45" t="e">
        <f t="shared" si="13"/>
        <v>#DIV/0!</v>
      </c>
    </row>
    <row r="55" spans="1:28" ht="15.75" thickBot="1" x14ac:dyDescent="0.3">
      <c r="A55" s="78">
        <f>Portfolio!A$6</f>
        <v>0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61">
        <f t="shared" si="12"/>
        <v>0</v>
      </c>
      <c r="AA55" s="61">
        <f t="shared" si="12"/>
        <v>0</v>
      </c>
      <c r="AB55" s="45" t="e">
        <f t="shared" si="13"/>
        <v>#DIV/0!</v>
      </c>
    </row>
    <row r="56" spans="1:28" ht="15.75" thickBot="1" x14ac:dyDescent="0.3">
      <c r="A56" s="78">
        <f>Portfolio!A$7</f>
        <v>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61">
        <f t="shared" si="12"/>
        <v>0</v>
      </c>
      <c r="AA56" s="61">
        <f t="shared" si="12"/>
        <v>0</v>
      </c>
      <c r="AB56" s="45" t="e">
        <f t="shared" si="13"/>
        <v>#DIV/0!</v>
      </c>
    </row>
    <row r="57" spans="1:28" ht="15.75" thickBot="1" x14ac:dyDescent="0.3">
      <c r="A57" s="78">
        <f>Portfolio!A$8</f>
        <v>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61">
        <f t="shared" si="12"/>
        <v>0</v>
      </c>
      <c r="AA57" s="61">
        <f t="shared" si="12"/>
        <v>0</v>
      </c>
      <c r="AB57" s="45" t="e">
        <f t="shared" si="13"/>
        <v>#DIV/0!</v>
      </c>
    </row>
    <row r="58" spans="1:28" ht="15.75" thickBot="1" x14ac:dyDescent="0.3">
      <c r="A58" s="78">
        <f>Portfolio!A$9</f>
        <v>0</v>
      </c>
      <c r="B58" s="120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61">
        <f t="shared" si="12"/>
        <v>0</v>
      </c>
      <c r="AA58" s="61">
        <f t="shared" si="12"/>
        <v>0</v>
      </c>
      <c r="AB58" s="46" t="e">
        <f t="shared" si="13"/>
        <v>#DIV/0!</v>
      </c>
    </row>
    <row r="59" spans="1:28" ht="15.75" thickBot="1" x14ac:dyDescent="0.3">
      <c r="A59" s="78">
        <f>Portfolio!A$10</f>
        <v>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61">
        <f t="shared" si="12"/>
        <v>0</v>
      </c>
      <c r="AA59" s="61">
        <f t="shared" si="12"/>
        <v>0</v>
      </c>
      <c r="AB59" s="46" t="e">
        <f t="shared" si="13"/>
        <v>#DIV/0!</v>
      </c>
    </row>
    <row r="60" spans="1:28" ht="15.75" thickBot="1" x14ac:dyDescent="0.3">
      <c r="A60" s="79">
        <f>Portfolio!A$11</f>
        <v>0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61">
        <f t="shared" si="12"/>
        <v>0</v>
      </c>
      <c r="AA60" s="61">
        <f t="shared" si="12"/>
        <v>0</v>
      </c>
      <c r="AB60" s="49" t="e">
        <f t="shared" si="13"/>
        <v>#DIV/0!</v>
      </c>
    </row>
    <row r="61" spans="1:28" ht="15.75" thickBot="1" x14ac:dyDescent="0.3">
      <c r="A61" s="80">
        <f>Portfolio!A$12</f>
        <v>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48">
        <f t="shared" si="12"/>
        <v>0</v>
      </c>
      <c r="AA61" s="48">
        <f t="shared" si="12"/>
        <v>0</v>
      </c>
      <c r="AB61" s="49" t="e">
        <f t="shared" si="13"/>
        <v>#DIV/0!</v>
      </c>
    </row>
    <row r="62" spans="1:28" ht="15.75" thickBot="1" x14ac:dyDescent="0.3">
      <c r="A62" s="50" t="s">
        <v>35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2">
        <f>SUM(Z52:Z61)</f>
        <v>0</v>
      </c>
      <c r="AA62" s="52">
        <f>SUM(AA52:AA61)</f>
        <v>0</v>
      </c>
      <c r="AB62" s="53" t="e">
        <f>(Z62-AA62)/Z62</f>
        <v>#DIV/0!</v>
      </c>
    </row>
  </sheetData>
  <sheetProtection sheet="1" objects="1" scenarios="1"/>
  <mergeCells count="55">
    <mergeCell ref="L3:M3"/>
    <mergeCell ref="B3:C3"/>
    <mergeCell ref="D3:E3"/>
    <mergeCell ref="F3:G3"/>
    <mergeCell ref="H3:I3"/>
    <mergeCell ref="J3:K3"/>
    <mergeCell ref="B18:C18"/>
    <mergeCell ref="D18:E18"/>
    <mergeCell ref="F18:G18"/>
    <mergeCell ref="H18:I18"/>
    <mergeCell ref="AL3:AM3"/>
    <mergeCell ref="Z3:AA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T18:U18"/>
    <mergeCell ref="V18:W18"/>
    <mergeCell ref="X18:Y18"/>
    <mergeCell ref="Z18:AA18"/>
    <mergeCell ref="J18:K18"/>
    <mergeCell ref="L18:M18"/>
    <mergeCell ref="N18:O18"/>
    <mergeCell ref="P18:Q18"/>
    <mergeCell ref="R18:S18"/>
    <mergeCell ref="V33:W33"/>
    <mergeCell ref="X33:Y33"/>
    <mergeCell ref="Z33:AA33"/>
    <mergeCell ref="AD33:AE33"/>
    <mergeCell ref="AF33:AG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AH33:AI33"/>
    <mergeCell ref="AJ33:AK33"/>
    <mergeCell ref="AL33:AM33"/>
    <mergeCell ref="Z50:AA50"/>
    <mergeCell ref="AL18:AM18"/>
    <mergeCell ref="AD18:AE18"/>
    <mergeCell ref="AF18:AG18"/>
    <mergeCell ref="AH18:AI18"/>
    <mergeCell ref="AJ18:AK18"/>
  </mergeCells>
  <printOptions headings="1"/>
  <pageMargins left="0.7" right="0.7" top="0.78740157500000008" bottom="0.78740157500000008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A3" sqref="A3"/>
    </sheetView>
  </sheetViews>
  <sheetFormatPr baseColWidth="10" defaultRowHeight="15" x14ac:dyDescent="0.25"/>
  <cols>
    <col min="1" max="1" width="76.85546875" style="14" bestFit="1" customWidth="1"/>
    <col min="2" max="2" width="9.140625" style="14" customWidth="1"/>
    <col min="3" max="3" width="20.85546875" style="14" bestFit="1" customWidth="1"/>
    <col min="4" max="4" width="11.42578125" style="14"/>
    <col min="5" max="5" width="19.140625" style="15" bestFit="1" customWidth="1"/>
    <col min="6" max="6" width="29.28515625" style="14" bestFit="1" customWidth="1"/>
    <col min="7" max="7" width="8.5703125" style="15" customWidth="1"/>
    <col min="8" max="16384" width="11.42578125" style="14"/>
  </cols>
  <sheetData>
    <row r="1" spans="1:7" x14ac:dyDescent="0.25">
      <c r="A1" s="12" t="s">
        <v>38</v>
      </c>
      <c r="B1" s="13"/>
    </row>
    <row r="2" spans="1:7" x14ac:dyDescent="0.25">
      <c r="A2" s="63" t="s">
        <v>44</v>
      </c>
      <c r="B2" s="16" t="s">
        <v>27</v>
      </c>
      <c r="C2" s="16" t="s">
        <v>28</v>
      </c>
      <c r="D2" s="16" t="s">
        <v>29</v>
      </c>
      <c r="E2" s="17"/>
      <c r="F2" s="16" t="s">
        <v>30</v>
      </c>
      <c r="G2" s="18" t="s">
        <v>31</v>
      </c>
    </row>
    <row r="3" spans="1:7" x14ac:dyDescent="0.25">
      <c r="A3" s="1"/>
      <c r="B3" s="2"/>
      <c r="C3" s="3"/>
      <c r="D3" s="15" t="e">
        <f>C3/$C$13</f>
        <v>#DIV/0!</v>
      </c>
      <c r="E3" s="19"/>
      <c r="F3" s="4"/>
      <c r="G3" s="4"/>
    </row>
    <row r="4" spans="1:7" x14ac:dyDescent="0.25">
      <c r="A4" s="1"/>
      <c r="B4" s="2"/>
      <c r="C4" s="3"/>
      <c r="D4" s="15" t="e">
        <f>C4/$C$13</f>
        <v>#DIV/0!</v>
      </c>
      <c r="E4" s="19"/>
      <c r="F4" s="4"/>
      <c r="G4" s="4"/>
    </row>
    <row r="5" spans="1:7" x14ac:dyDescent="0.25">
      <c r="A5" s="1"/>
      <c r="B5" s="6"/>
      <c r="C5" s="3"/>
      <c r="D5" s="15" t="e">
        <f>C5/$C$13</f>
        <v>#DIV/0!</v>
      </c>
      <c r="E5" s="19"/>
      <c r="F5" s="4"/>
      <c r="G5" s="4"/>
    </row>
    <row r="6" spans="1:7" x14ac:dyDescent="0.25">
      <c r="A6" s="5"/>
      <c r="B6" s="6"/>
      <c r="C6" s="3"/>
      <c r="D6" s="15" t="e">
        <f>C6/$C$13</f>
        <v>#DIV/0!</v>
      </c>
      <c r="E6" s="19"/>
      <c r="F6" s="4"/>
      <c r="G6" s="4"/>
    </row>
    <row r="7" spans="1:7" x14ac:dyDescent="0.25">
      <c r="A7" s="5"/>
      <c r="B7" s="6"/>
      <c r="C7" s="3"/>
      <c r="D7" s="15" t="e">
        <f>C7/$C$13</f>
        <v>#DIV/0!</v>
      </c>
      <c r="E7" s="19"/>
      <c r="F7" s="4"/>
      <c r="G7" s="4"/>
    </row>
    <row r="8" spans="1:7" x14ac:dyDescent="0.25">
      <c r="A8" s="5"/>
      <c r="B8" s="6"/>
      <c r="C8" s="3"/>
      <c r="D8" s="15" t="e">
        <f t="shared" ref="D8:D12" si="0">C8/$C$13</f>
        <v>#DIV/0!</v>
      </c>
      <c r="E8" s="19"/>
      <c r="F8" s="4"/>
      <c r="G8" s="4"/>
    </row>
    <row r="9" spans="1:7" x14ac:dyDescent="0.25">
      <c r="A9" s="5"/>
      <c r="B9" s="6"/>
      <c r="C9" s="3"/>
      <c r="D9" s="15" t="e">
        <f t="shared" si="0"/>
        <v>#DIV/0!</v>
      </c>
      <c r="E9" s="19"/>
      <c r="F9" s="4"/>
      <c r="G9" s="4"/>
    </row>
    <row r="10" spans="1:7" x14ac:dyDescent="0.25">
      <c r="A10" s="5"/>
      <c r="B10" s="6"/>
      <c r="C10" s="3"/>
      <c r="D10" s="15" t="e">
        <f t="shared" si="0"/>
        <v>#DIV/0!</v>
      </c>
      <c r="E10" s="19"/>
      <c r="F10" s="4"/>
      <c r="G10" s="4"/>
    </row>
    <row r="11" spans="1:7" x14ac:dyDescent="0.25">
      <c r="A11" s="5"/>
      <c r="B11" s="6"/>
      <c r="C11" s="3"/>
      <c r="D11" s="15" t="e">
        <f t="shared" si="0"/>
        <v>#DIV/0!</v>
      </c>
      <c r="E11" s="19"/>
      <c r="F11" s="4"/>
      <c r="G11" s="4"/>
    </row>
    <row r="12" spans="1:7" x14ac:dyDescent="0.25">
      <c r="A12" s="7"/>
      <c r="B12" s="8"/>
      <c r="C12" s="9"/>
      <c r="D12" s="15" t="e">
        <f t="shared" si="0"/>
        <v>#DIV/0!</v>
      </c>
      <c r="E12" s="19"/>
      <c r="F12" s="10"/>
      <c r="G12" s="4"/>
    </row>
    <row r="13" spans="1:7" x14ac:dyDescent="0.25">
      <c r="A13" s="20" t="s">
        <v>10</v>
      </c>
      <c r="B13" s="21"/>
      <c r="C13" s="22">
        <f>SUM(C3:C12)</f>
        <v>0</v>
      </c>
      <c r="D13" s="23" t="e">
        <f>SUM(D3:D12)</f>
        <v>#DIV/0!</v>
      </c>
      <c r="E13" s="24"/>
      <c r="F13" s="21"/>
      <c r="G13" s="23"/>
    </row>
    <row r="14" spans="1:7" x14ac:dyDescent="0.25">
      <c r="A14" s="25" t="s">
        <v>32</v>
      </c>
      <c r="E14" s="19"/>
      <c r="F14" s="26" t="e">
        <f>$D$3*F3+$D$4*F4+$D$5*F5+$D$6*F6+$D$7*F7+$D$8*F8+$D$9*F9+$D$10*F10+$D$11*F11+$D$12*F12</f>
        <v>#DIV/0!</v>
      </c>
      <c r="G14" s="26" t="e">
        <f>$D$3*G3+$D$4*G4+$D$5*G5+$D$6*G6+$D$7*G7+$D$8*G8+$D$9*G9+$D$10*G10+$D$11*G11+$D$12*G12</f>
        <v>#DIV/0!</v>
      </c>
    </row>
    <row r="15" spans="1:7" x14ac:dyDescent="0.25">
      <c r="F15" s="26"/>
      <c r="G15" s="26"/>
    </row>
    <row r="16" spans="1:7" x14ac:dyDescent="0.25">
      <c r="A16" s="13" t="s">
        <v>33</v>
      </c>
      <c r="B16" s="13"/>
    </row>
    <row r="17" spans="1:7" x14ac:dyDescent="0.25">
      <c r="A17" s="63" t="s">
        <v>44</v>
      </c>
      <c r="B17" s="27" t="s">
        <v>27</v>
      </c>
      <c r="C17" s="28" t="s">
        <v>42</v>
      </c>
      <c r="D17" s="16" t="s">
        <v>29</v>
      </c>
      <c r="E17" s="29" t="s">
        <v>37</v>
      </c>
      <c r="F17" s="16" t="s">
        <v>30</v>
      </c>
      <c r="G17" s="18" t="s">
        <v>31</v>
      </c>
    </row>
    <row r="18" spans="1:7" x14ac:dyDescent="0.25">
      <c r="A18" s="30">
        <f>A3</f>
        <v>0</v>
      </c>
      <c r="B18" s="31">
        <f>B3</f>
        <v>0</v>
      </c>
      <c r="C18" s="11"/>
      <c r="D18" s="15" t="e">
        <f t="shared" ref="D18:D23" si="1">C18/$C$28</f>
        <v>#DIV/0!</v>
      </c>
      <c r="E18" s="15" t="e">
        <f>D18-D3</f>
        <v>#DIV/0!</v>
      </c>
      <c r="F18" s="15">
        <f>F3</f>
        <v>0</v>
      </c>
      <c r="G18" s="15">
        <f>G3</f>
        <v>0</v>
      </c>
    </row>
    <row r="19" spans="1:7" x14ac:dyDescent="0.25">
      <c r="A19" s="32">
        <f t="shared" ref="A19:B19" si="2">A4</f>
        <v>0</v>
      </c>
      <c r="B19" s="33">
        <f t="shared" si="2"/>
        <v>0</v>
      </c>
      <c r="C19" s="11"/>
      <c r="D19" s="15" t="e">
        <f t="shared" si="1"/>
        <v>#DIV/0!</v>
      </c>
      <c r="E19" s="15" t="e">
        <f>D19-D4</f>
        <v>#DIV/0!</v>
      </c>
      <c r="F19" s="15">
        <f t="shared" ref="F19:G19" si="3">F4</f>
        <v>0</v>
      </c>
      <c r="G19" s="15">
        <f t="shared" si="3"/>
        <v>0</v>
      </c>
    </row>
    <row r="20" spans="1:7" x14ac:dyDescent="0.25">
      <c r="A20" s="32">
        <f t="shared" ref="A20:B20" si="4">A5</f>
        <v>0</v>
      </c>
      <c r="B20" s="33">
        <f t="shared" si="4"/>
        <v>0</v>
      </c>
      <c r="C20" s="11"/>
      <c r="D20" s="15" t="e">
        <f t="shared" si="1"/>
        <v>#DIV/0!</v>
      </c>
      <c r="E20" s="15" t="e">
        <f>D20-D5</f>
        <v>#DIV/0!</v>
      </c>
      <c r="F20" s="15">
        <f t="shared" ref="F20:G20" si="5">F5</f>
        <v>0</v>
      </c>
      <c r="G20" s="15">
        <f t="shared" si="5"/>
        <v>0</v>
      </c>
    </row>
    <row r="21" spans="1:7" x14ac:dyDescent="0.25">
      <c r="A21" s="32">
        <f t="shared" ref="A21:B21" si="6">A6</f>
        <v>0</v>
      </c>
      <c r="B21" s="33">
        <f t="shared" si="6"/>
        <v>0</v>
      </c>
      <c r="C21" s="11"/>
      <c r="D21" s="15" t="e">
        <f t="shared" si="1"/>
        <v>#DIV/0!</v>
      </c>
      <c r="E21" s="15" t="e">
        <f t="shared" ref="E21:E27" si="7">D21-D6</f>
        <v>#DIV/0!</v>
      </c>
      <c r="F21" s="15">
        <f t="shared" ref="F21" si="8">F6</f>
        <v>0</v>
      </c>
      <c r="G21" s="15">
        <f>G6</f>
        <v>0</v>
      </c>
    </row>
    <row r="22" spans="1:7" x14ac:dyDescent="0.25">
      <c r="A22" s="32">
        <f t="shared" ref="A22:B22" si="9">A7</f>
        <v>0</v>
      </c>
      <c r="B22" s="33">
        <f t="shared" si="9"/>
        <v>0</v>
      </c>
      <c r="C22" s="11"/>
      <c r="D22" s="15" t="e">
        <f t="shared" si="1"/>
        <v>#DIV/0!</v>
      </c>
      <c r="E22" s="15" t="e">
        <f t="shared" si="7"/>
        <v>#DIV/0!</v>
      </c>
      <c r="F22" s="15">
        <f>F7</f>
        <v>0</v>
      </c>
      <c r="G22" s="15">
        <f>G7</f>
        <v>0</v>
      </c>
    </row>
    <row r="23" spans="1:7" x14ac:dyDescent="0.25">
      <c r="A23" s="32">
        <f t="shared" ref="A23:B23" si="10">A8</f>
        <v>0</v>
      </c>
      <c r="B23" s="33">
        <f t="shared" si="10"/>
        <v>0</v>
      </c>
      <c r="C23" s="11"/>
      <c r="D23" s="15" t="e">
        <f t="shared" si="1"/>
        <v>#DIV/0!</v>
      </c>
      <c r="E23" s="15" t="e">
        <f t="shared" si="7"/>
        <v>#DIV/0!</v>
      </c>
      <c r="F23" s="15">
        <f>F8</f>
        <v>0</v>
      </c>
      <c r="G23" s="15">
        <f>G8</f>
        <v>0</v>
      </c>
    </row>
    <row r="24" spans="1:7" x14ac:dyDescent="0.25">
      <c r="A24" s="32">
        <f t="shared" ref="A24:B24" si="11">A9</f>
        <v>0</v>
      </c>
      <c r="B24" s="33">
        <f t="shared" si="11"/>
        <v>0</v>
      </c>
      <c r="C24" s="11"/>
      <c r="D24" s="15" t="e">
        <f>C24/$C$28</f>
        <v>#DIV/0!</v>
      </c>
      <c r="E24" s="15" t="e">
        <f t="shared" si="7"/>
        <v>#DIV/0!</v>
      </c>
      <c r="F24" s="15">
        <f t="shared" ref="F24:G24" si="12">F9</f>
        <v>0</v>
      </c>
      <c r="G24" s="15">
        <f t="shared" si="12"/>
        <v>0</v>
      </c>
    </row>
    <row r="25" spans="1:7" x14ac:dyDescent="0.25">
      <c r="A25" s="32">
        <f t="shared" ref="A25:B25" si="13">A10</f>
        <v>0</v>
      </c>
      <c r="B25" s="33">
        <f t="shared" si="13"/>
        <v>0</v>
      </c>
      <c r="C25" s="3"/>
      <c r="D25" s="15" t="e">
        <f>C25/$C$28</f>
        <v>#DIV/0!</v>
      </c>
      <c r="E25" s="15" t="e">
        <f t="shared" si="7"/>
        <v>#DIV/0!</v>
      </c>
      <c r="F25" s="15">
        <f t="shared" ref="F25:G25" si="14">F10</f>
        <v>0</v>
      </c>
      <c r="G25" s="15">
        <f t="shared" si="14"/>
        <v>0</v>
      </c>
    </row>
    <row r="26" spans="1:7" x14ac:dyDescent="0.25">
      <c r="A26" s="32">
        <f t="shared" ref="A26:B26" si="15">A11</f>
        <v>0</v>
      </c>
      <c r="B26" s="33">
        <f t="shared" si="15"/>
        <v>0</v>
      </c>
      <c r="C26" s="3"/>
      <c r="D26" s="15" t="e">
        <f>C26/$C$28</f>
        <v>#DIV/0!</v>
      </c>
      <c r="E26" s="15" t="e">
        <f t="shared" si="7"/>
        <v>#DIV/0!</v>
      </c>
      <c r="F26" s="15">
        <f t="shared" ref="F26:G26" si="16">F11</f>
        <v>0</v>
      </c>
      <c r="G26" s="15">
        <f t="shared" si="16"/>
        <v>0</v>
      </c>
    </row>
    <row r="27" spans="1:7" x14ac:dyDescent="0.25">
      <c r="A27" s="32">
        <f t="shared" ref="A27:B27" si="17">A12</f>
        <v>0</v>
      </c>
      <c r="B27" s="33">
        <f t="shared" si="17"/>
        <v>0</v>
      </c>
      <c r="C27" s="3"/>
      <c r="D27" s="15" t="e">
        <f>C27/$C$28</f>
        <v>#DIV/0!</v>
      </c>
      <c r="E27" s="15" t="e">
        <f t="shared" si="7"/>
        <v>#DIV/0!</v>
      </c>
      <c r="F27" s="15">
        <f t="shared" ref="F27:G27" si="18">F12</f>
        <v>0</v>
      </c>
      <c r="G27" s="15">
        <f t="shared" si="18"/>
        <v>0</v>
      </c>
    </row>
    <row r="28" spans="1:7" x14ac:dyDescent="0.25">
      <c r="A28" s="20" t="s">
        <v>10</v>
      </c>
      <c r="B28" s="21"/>
      <c r="C28" s="34">
        <f>SUM(C18:C27)</f>
        <v>0</v>
      </c>
      <c r="D28" s="23" t="e">
        <f>SUM(D18:D27)</f>
        <v>#DIV/0!</v>
      </c>
      <c r="E28" s="23"/>
      <c r="F28" s="21"/>
      <c r="G28" s="23"/>
    </row>
    <row r="29" spans="1:7" x14ac:dyDescent="0.25">
      <c r="A29" s="25" t="s">
        <v>34</v>
      </c>
      <c r="F29" s="26" t="e">
        <f>$D$18*F18+$D$19*F19+$D$20*F20+$D$21*F21+$D$22*F22+$D$23*F23+$D$24*F24+$D$25*F25+$D$26*F26+$D$27*F27</f>
        <v>#DIV/0!</v>
      </c>
      <c r="G29" s="26" t="e">
        <f>$D$18*G18+$D$19*G19+$D$20*G20+$D$21*G21+$D$22*G22+$D$23*G23+$D$24*G24+$D$25*G25+$D$26*G26+$D$27*G27</f>
        <v>#DIV/0!</v>
      </c>
    </row>
  </sheetData>
  <sheetProtection sheet="1" objects="1" scenarios="1"/>
  <printOptions headings="1"/>
  <pageMargins left="0.7" right="0.7" top="0.78740157500000008" bottom="0.7874015750000000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Kurzanleitung</vt:lpstr>
      <vt:lpstr>GESAMTBILANZ</vt:lpstr>
      <vt:lpstr>Kauf-Historie</vt:lpstr>
      <vt:lpstr>Portfolio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ETF-Übersicht nur Kaufen</dc:title>
  <dc:subject>Finanzen</dc:subject>
  <dc:creator/>
  <cp:lastModifiedBy/>
  <dcterms:modified xsi:type="dcterms:W3CDTF">2018-07-25T07:08:53Z</dcterms:modified>
</cp:coreProperties>
</file>